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X:\OppWebsite_17_6_2020\doc\OpenData\"/>
    </mc:Choice>
  </mc:AlternateContent>
  <bookViews>
    <workbookView xWindow="0" yWindow="0" windowWidth="24000" windowHeight="9045" tabRatio="915"/>
  </bookViews>
  <sheets>
    <sheet name="البيانات الوصفية " sheetId="30" r:id="rId1"/>
    <sheet name="المتغيرات " sheetId="31" r:id="rId2"/>
    <sheet name="التصنيف القانوني" sheetId="28" r:id="rId3"/>
    <sheet name="مقارنة بالتصنيف عام" sheetId="4" r:id="rId4"/>
    <sheet name="حسب التصرف" sheetId="27" r:id="rId5"/>
    <sheet name="المتهمين" sheetId="12" r:id="rId6"/>
    <sheet name="عدد القضايا بالمحافظات" sheetId="1" r:id="rId7"/>
    <sheet name="جهة البلاغ" sheetId="2" r:id="rId8"/>
    <sheet name="الجرائم العشر" sheetId="3" r:id="rId9"/>
    <sheet name="التطور التقني" sheetId="23" r:id="rId10"/>
    <sheet name="مقارنة بالتصنيف تفصيل" sheetId="29" r:id="rId11"/>
    <sheet name="التنفيذ" sheetId="26" r:id="rId12"/>
  </sheets>
  <externalReferences>
    <externalReference r:id="rId13"/>
  </externalReferences>
  <definedNames>
    <definedName name="_xlnm.Print_Titles" localSheetId="8">'الجرائم العشر'!$2:$2</definedName>
    <definedName name="_xlnm.Print_Titles" localSheetId="7">'جهة البلاغ'!$6:$7</definedName>
    <definedName name="_xlnm.Print_Titles" localSheetId="4">'حسب التصرف'!$8:$8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8" i="12" l="1"/>
  <c r="F18" i="12"/>
  <c r="F19" i="12" s="1"/>
  <c r="D18" i="12"/>
  <c r="B18" i="12"/>
  <c r="B19" i="12" s="1"/>
  <c r="J17" i="12" l="1"/>
  <c r="F20" i="12" s="1"/>
  <c r="C10" i="29"/>
  <c r="C9" i="29"/>
  <c r="F7" i="29"/>
  <c r="E7" i="29"/>
  <c r="D7" i="29"/>
  <c r="C7" i="29"/>
  <c r="B7" i="29"/>
  <c r="G6" i="29"/>
  <c r="I9" i="27"/>
  <c r="E5" i="4"/>
  <c r="E4" i="28"/>
  <c r="C5" i="28" s="1"/>
  <c r="H9" i="27"/>
  <c r="G10" i="27" s="1"/>
  <c r="B20" i="12" l="1"/>
  <c r="G7" i="29"/>
  <c r="D5" i="28"/>
  <c r="E5" i="28"/>
  <c r="B5" i="28"/>
  <c r="D10" i="27"/>
  <c r="E10" i="27"/>
  <c r="F10" i="27"/>
  <c r="C7" i="26" l="1"/>
  <c r="C8" i="26" s="1"/>
  <c r="B7" i="26"/>
  <c r="B8" i="26" s="1"/>
  <c r="D6" i="26"/>
  <c r="D5" i="26"/>
  <c r="E5" i="26" s="1"/>
  <c r="D7" i="26" l="1"/>
  <c r="D8" i="26" s="1"/>
  <c r="E6" i="26"/>
  <c r="E11" i="23" l="1"/>
  <c r="E12" i="23"/>
  <c r="E10" i="23"/>
  <c r="E5" i="23"/>
  <c r="E4" i="23"/>
  <c r="B14" i="1" l="1"/>
  <c r="C7" i="1" s="1"/>
  <c r="C14" i="1" l="1"/>
  <c r="C6" i="1"/>
  <c r="C13" i="1"/>
  <c r="C9" i="1"/>
  <c r="C5" i="1"/>
  <c r="C12" i="1"/>
  <c r="C8" i="1"/>
  <c r="C4" i="1"/>
  <c r="C10" i="1"/>
  <c r="C3" i="1"/>
  <c r="C11" i="1"/>
  <c r="E6" i="4" l="1"/>
  <c r="C6" i="23" l="1"/>
  <c r="E6" i="23" s="1"/>
  <c r="C7" i="4" l="1"/>
  <c r="D7" i="4"/>
  <c r="B7" i="4"/>
  <c r="C11" i="12" l="1"/>
  <c r="E11" i="12"/>
  <c r="F11" i="12"/>
  <c r="I11" i="12"/>
  <c r="B11" i="12"/>
  <c r="I12" i="12" l="1"/>
  <c r="F12" i="12"/>
  <c r="E12" i="12"/>
  <c r="B12" i="12"/>
  <c r="C12" i="12"/>
  <c r="C14" i="2"/>
  <c r="B6" i="23" l="1"/>
  <c r="C14" i="3"/>
  <c r="D5" i="3" s="1"/>
  <c r="D12" i="3" l="1"/>
  <c r="D4" i="3"/>
  <c r="D7" i="3"/>
  <c r="D14" i="3"/>
  <c r="D10" i="3"/>
  <c r="D6" i="3"/>
  <c r="D8" i="3"/>
  <c r="D3" i="3"/>
  <c r="D11" i="3"/>
  <c r="D13" i="3"/>
  <c r="D9" i="3"/>
  <c r="E7" i="4" l="1"/>
  <c r="D10" i="12" l="1"/>
  <c r="D11" i="12" l="1"/>
  <c r="D12" i="12" s="1"/>
  <c r="G10" i="12"/>
  <c r="H10" i="12" l="1"/>
  <c r="G11" i="12"/>
  <c r="G12" i="12" s="1"/>
  <c r="H11" i="12" l="1"/>
  <c r="H12" i="12" s="1"/>
  <c r="D11" i="2"/>
  <c r="D9" i="2" l="1"/>
  <c r="D13" i="2"/>
  <c r="D10" i="2"/>
  <c r="D12" i="2"/>
  <c r="D14" i="2"/>
  <c r="D8" i="2"/>
</calcChain>
</file>

<file path=xl/sharedStrings.xml><?xml version="1.0" encoding="utf-8"?>
<sst xmlns="http://schemas.openxmlformats.org/spreadsheetml/2006/main" count="260" uniqueCount="189">
  <si>
    <t>اسم المحافظة</t>
  </si>
  <si>
    <t>المجموع</t>
  </si>
  <si>
    <t>محافظة مسقط</t>
  </si>
  <si>
    <t>محافظة شمال الباطنة</t>
  </si>
  <si>
    <t>محافظة ظفـار</t>
  </si>
  <si>
    <t>محافظة جنوب الباطنة</t>
  </si>
  <si>
    <t>محافظة الداخلية</t>
  </si>
  <si>
    <t>محافظة شمال الشرقية</t>
  </si>
  <si>
    <t>محافظة جنوب الشرقية</t>
  </si>
  <si>
    <t>محافظة الظاهـرة</t>
  </si>
  <si>
    <t>محافظة البريمي</t>
  </si>
  <si>
    <t>محافظة الوسطى</t>
  </si>
  <si>
    <t>محافظة مسندم</t>
  </si>
  <si>
    <t>النسبة (%)</t>
  </si>
  <si>
    <t>ت</t>
  </si>
  <si>
    <t>جهة تسجيل البلاغ</t>
  </si>
  <si>
    <t>شرطة عمان السلطانية</t>
  </si>
  <si>
    <t>هيئة حماية المستهلك</t>
  </si>
  <si>
    <t>نوع الجريمة</t>
  </si>
  <si>
    <t>1</t>
  </si>
  <si>
    <t>جرائم الشيكات</t>
  </si>
  <si>
    <t>2</t>
  </si>
  <si>
    <t>3</t>
  </si>
  <si>
    <t>4</t>
  </si>
  <si>
    <t>5</t>
  </si>
  <si>
    <t>6</t>
  </si>
  <si>
    <t>7</t>
  </si>
  <si>
    <t>8</t>
  </si>
  <si>
    <t>9</t>
  </si>
  <si>
    <t>10</t>
  </si>
  <si>
    <t>الجرائم الأخرى</t>
  </si>
  <si>
    <t>نسبة التغير</t>
  </si>
  <si>
    <t xml:space="preserve">الشكاوى الإدارية
</t>
  </si>
  <si>
    <t xml:space="preserve">المخالفات
</t>
  </si>
  <si>
    <t xml:space="preserve">الجنح
</t>
  </si>
  <si>
    <t xml:space="preserve">الجنايات
</t>
  </si>
  <si>
    <t xml:space="preserve">العوارض
</t>
  </si>
  <si>
    <t xml:space="preserve">مجموع القضايا
</t>
  </si>
  <si>
    <t>النسبة</t>
  </si>
  <si>
    <t>القضايا الواردة الكترونيا</t>
  </si>
  <si>
    <t>نسبة الوارد الكترونيا</t>
  </si>
  <si>
    <t>الأوامر القضائية</t>
  </si>
  <si>
    <t>محاضر التحقيق</t>
  </si>
  <si>
    <t>طلبات خدمة المراجعين</t>
  </si>
  <si>
    <t>بوابة الخدمات الإلكترونية</t>
  </si>
  <si>
    <t>الجرائـم الماسـة بحريـة الإنسـان وكرامتـه</t>
  </si>
  <si>
    <t>جرائم السرقـة وابتـزاز الأمـوال</t>
  </si>
  <si>
    <t>وزارة العمل</t>
  </si>
  <si>
    <t>إجمالي الوارد</t>
  </si>
  <si>
    <t>نسبة جنايات مسقط من إجمالي الجنايات</t>
  </si>
  <si>
    <t>نسبة جنح مسقط من إجمالي الجنح</t>
  </si>
  <si>
    <t>وزارة الثروة الزراعية و السمكية و موارد المياه</t>
  </si>
  <si>
    <t>جهات أخرى</t>
  </si>
  <si>
    <t xml:space="preserve">المتهمون        </t>
  </si>
  <si>
    <t xml:space="preserve">البالغون    </t>
  </si>
  <si>
    <t xml:space="preserve">ذكور
  </t>
  </si>
  <si>
    <t xml:space="preserve">إناث
 </t>
  </si>
  <si>
    <t xml:space="preserve">ذكور
 </t>
  </si>
  <si>
    <t xml:space="preserve">إناث
  </t>
  </si>
  <si>
    <t xml:space="preserve">مجموع البالغين
 </t>
  </si>
  <si>
    <t xml:space="preserve">مجموع الأحداث
 </t>
  </si>
  <si>
    <t xml:space="preserve">المجموع الكلي للمتهمين
 </t>
  </si>
  <si>
    <r>
      <t>مجموع القضايا</t>
    </r>
    <r>
      <rPr>
        <b/>
        <sz val="20"/>
        <rFont val="الشهيد محمد الدره"/>
        <charset val="178"/>
      </rPr>
      <t xml:space="preserve">
 </t>
    </r>
  </si>
  <si>
    <t xml:space="preserve">العام
 </t>
  </si>
  <si>
    <t xml:space="preserve">الأحداث     </t>
  </si>
  <si>
    <t>مقارنة أعداد المتهمين و القضايا بين عامي2022م -2023م</t>
  </si>
  <si>
    <t>الفارق</t>
  </si>
  <si>
    <t>جرائم قانون العمل</t>
  </si>
  <si>
    <t>جرائم قانون إقامة الأجانب</t>
  </si>
  <si>
    <t>جرائم قانون حماية المستهلك</t>
  </si>
  <si>
    <t>جرائم الاحتيال</t>
  </si>
  <si>
    <t>جرائم قانون مكافحة المخدرات والمؤثرات العقلية</t>
  </si>
  <si>
    <t>جرائم تقنية المعلومات و المعاملات الإلكترونية</t>
  </si>
  <si>
    <t>جرائم قانون المرور</t>
  </si>
  <si>
    <t xml:space="preserve">الأحكام  </t>
  </si>
  <si>
    <t>المنفذة</t>
  </si>
  <si>
    <t>غير المنفذة</t>
  </si>
  <si>
    <t>العام</t>
  </si>
  <si>
    <t>2022م</t>
  </si>
  <si>
    <t>2023م</t>
  </si>
  <si>
    <t>نسبة المنفذة</t>
  </si>
  <si>
    <t>قيد الدراسة والتصرف</t>
  </si>
  <si>
    <t>القضايا المحفوظة</t>
  </si>
  <si>
    <t>امر جزائي</t>
  </si>
  <si>
    <t>القضايا المحالة الى المحكمة</t>
  </si>
  <si>
    <t>العدد</t>
  </si>
  <si>
    <t>جناية</t>
  </si>
  <si>
    <t>جنحة</t>
  </si>
  <si>
    <t>أخرى</t>
  </si>
  <si>
    <t>الجنح</t>
  </si>
  <si>
    <t>الجنايات</t>
  </si>
  <si>
    <t xml:space="preserve">  مقارنة عامة بين القضايا الواردة لعامي 2022م و 2023م </t>
  </si>
  <si>
    <t>التصنيف القانوني</t>
  </si>
  <si>
    <t>إحصائية القضايا الواردة إلى الادعاء العام لعام 2023م
( حسب التصنيف القانوني)</t>
  </si>
  <si>
    <t>نسبة الإنجاز</t>
  </si>
  <si>
    <t>إحصائية القضايا الواردة إلى الادعاء العام لعام 2023م( حسب نوع التصرف)</t>
  </si>
  <si>
    <t>عدد القضايا الواردة لعام 2023م 
حسب المحافظات</t>
  </si>
  <si>
    <t>إحصائية القضايا الواردة إلى الادعاء العام لعام 2023م
(حسب جهة تسجيل البلاغ)</t>
  </si>
  <si>
    <t>إحصائية الجرائم العشر الأكثر حدوثا و نسبتها من مجموع الجرائم لعام 2023م</t>
  </si>
  <si>
    <t>التطور التقني لعام 2023م مقارنة بعام 2022م</t>
  </si>
  <si>
    <t>مقارنة القضايا الواردة لعامي 2022م و 2023م 
حسب التصنيف القانوني</t>
  </si>
  <si>
    <t>نوع التصرف</t>
  </si>
  <si>
    <t>العمانيون</t>
  </si>
  <si>
    <t>الأجانب</t>
  </si>
  <si>
    <t>المجموع العام للمتهمين</t>
  </si>
  <si>
    <t>ذكر</t>
  </si>
  <si>
    <t>انثى</t>
  </si>
  <si>
    <t>البالغون</t>
  </si>
  <si>
    <t>الأحداث</t>
  </si>
  <si>
    <t>النسبة حسب الجنسية</t>
  </si>
  <si>
    <t>عام 2023م</t>
  </si>
  <si>
    <t xml:space="preserve">مقارنة الاحكام المنفذة و غير المنفذة بين عامي 2022م و 2023م </t>
  </si>
  <si>
    <t xml:space="preserve">اسم مجموعة البيانات </t>
  </si>
  <si>
    <t>وصف مجموعة البيانات</t>
  </si>
  <si>
    <t>يستعرض بيانات الإحصائيات المتعلقة بالجرائم وهي مجموعة من البيانات الرقمية التي تسجل وتحلل الجرائم والمخالفات المرتكبة خلال فترة زمنية معينة. تشمل هذه الإحصائيات معلومات عن عدد القضايا الواردة من جهات الضبط القضائي والشكاوى الواردة عبر البوابة الإلكترونية والأذونات القضائية، وطلبات خدمات المراجعين، والأوامر القضائية، وعدد المتهمين ومحاضر التحقيق، والقرارات القضائية. وتتيح هذه البيانات فهم تطورات الجريمة وتحليل الاتجاهات لاتخاذ إجراءات مناسبة في مكافحتها وتعزيز الأمن العام.</t>
  </si>
  <si>
    <t>الفئة</t>
  </si>
  <si>
    <t>الدورية</t>
  </si>
  <si>
    <t>سنوي</t>
  </si>
  <si>
    <t>الكلمات المفتاحية</t>
  </si>
  <si>
    <t>تاريخ النشر</t>
  </si>
  <si>
    <t>تاريخ التعديل إن وجد</t>
  </si>
  <si>
    <t>اسم نقطة التواصل</t>
  </si>
  <si>
    <t>دائرة التخطيط</t>
  </si>
  <si>
    <t>رقم التواصل</t>
  </si>
  <si>
    <t>البريد الالكتروني</t>
  </si>
  <si>
    <t>opendata@opp.gov.om</t>
  </si>
  <si>
    <t>صيغة الملف</t>
  </si>
  <si>
    <t>Excel sheet</t>
  </si>
  <si>
    <t>الفترة المرجعية للبيانات</t>
  </si>
  <si>
    <t>التغطية الجغرافية للبيانات</t>
  </si>
  <si>
    <t>كامل محافظات السلطنة</t>
  </si>
  <si>
    <t>مؤشرات إجمالية</t>
  </si>
  <si>
    <t>إحصائيات متعلقة بالجرائم وهي مجموعة من البيانات الرقمية التي تسجل وتحلل الجرائم والمخالفات المرتكبة خلال فترة زمنية معينة. تشمل هذه الإحصائيات معلومات عن عدد القضايا الواردة من جهات الضبط القضائي والشكاوى الواردة عبر البوابة الإلكترونية</t>
  </si>
  <si>
    <t xml:space="preserve">المصدر: </t>
  </si>
  <si>
    <t xml:space="preserve">برنامج ذكاء الاعمال(الادعاء العام/ دائرة التخطيط/قسم دعم القرار) </t>
  </si>
  <si>
    <t>اللغة</t>
  </si>
  <si>
    <t>العريبة</t>
  </si>
  <si>
    <t>م</t>
  </si>
  <si>
    <t>اسم المتغير</t>
  </si>
  <si>
    <t>وصف المتغير</t>
  </si>
  <si>
    <t>نوع البيانات</t>
  </si>
  <si>
    <t>مستوى الإلزامية(إجباري/ اختياري)</t>
  </si>
  <si>
    <t>السنة</t>
  </si>
  <si>
    <t>السنة المرجعية للإحصائية</t>
  </si>
  <si>
    <t>زمنية</t>
  </si>
  <si>
    <t>إلزامي</t>
  </si>
  <si>
    <t>نسبة التغير السنوي</t>
  </si>
  <si>
    <t>النسبة المئوية للتغير مقارنة بالسنة السابقة</t>
  </si>
  <si>
    <t>رقمية - نسبة مئوية</t>
  </si>
  <si>
    <t>نوع القضية</t>
  </si>
  <si>
    <t>تصنيف القضايا إلى مخالفات، جنح، جنايات، عوارض، شكاوى إدارية</t>
  </si>
  <si>
    <t>نصية/تصنيفية</t>
  </si>
  <si>
    <t>عدد القضايا الواردة</t>
  </si>
  <si>
    <t>إجمالي القضايا المسجلة خلال الفترة</t>
  </si>
  <si>
    <t>عدد صحيح</t>
  </si>
  <si>
    <t>عدد القضايا المحفوظة</t>
  </si>
  <si>
    <t>القضايا التي تم حفظها من قبل الادعاء العام</t>
  </si>
  <si>
    <t>عدد القضايا المحالة للمحاكم</t>
  </si>
  <si>
    <t>القضايا التي تم إحالتها إلى المحاكم</t>
  </si>
  <si>
    <t>عدد الأوامر الجزائية</t>
  </si>
  <si>
    <t>عدد الأوامر الجزائية الصادرة</t>
  </si>
  <si>
    <t>القضايا قيد الدراسة أو التصرف</t>
  </si>
  <si>
    <t>القضايا التي لم يتم البت فيها بعد</t>
  </si>
  <si>
    <t>عدد المتهمين</t>
  </si>
  <si>
    <t>إجمالي عدد الأشخاص المسجلين كمتهمين</t>
  </si>
  <si>
    <t>نسبة الذكور من المتهمين</t>
  </si>
  <si>
    <t>النسبة المئوية للذكور من إجمالي المتهمين</t>
  </si>
  <si>
    <t>نسبة الأحداث من المتهمين</t>
  </si>
  <si>
    <t>النسبة المئوية للأحداث من إجمالي المتهمين</t>
  </si>
  <si>
    <t>نسبة الأجانب من المتهمين</t>
  </si>
  <si>
    <t>النسبة المئوية للأجانب من إجمالي المتهمين</t>
  </si>
  <si>
    <t>المحافظة</t>
  </si>
  <si>
    <t>المحافظة التي سجلت فيها القضية</t>
  </si>
  <si>
    <t>نصية</t>
  </si>
  <si>
    <t>تصنيف الجريمة مثل الشيكات، المخدرات، السرقة، الاحتيال، المرور</t>
  </si>
  <si>
    <t>جهة البلاغ الأولي</t>
  </si>
  <si>
    <t>الجهة التي أبلغت عن القضية</t>
  </si>
  <si>
    <t>نسبة إنجاز القضايا</t>
  </si>
  <si>
    <t>النسبة المئوية لإنجاز القضايا الواردة</t>
  </si>
  <si>
    <t>نسبة تنفيذ الأحكام</t>
  </si>
  <si>
    <t>النسبة المئوية للأحكام المنفذة من الإجمالي</t>
  </si>
  <si>
    <t>نسبة موافقة تصرفات الادعاء</t>
  </si>
  <si>
    <t>النسبة المئوية لتوافق قرارات الادعاء مع حكم المحكمة</t>
  </si>
  <si>
    <t>نسبة الإحالة إلكترونيًا</t>
  </si>
  <si>
    <t>النسبة المئوية للقضايا المحالة عبر الوسائل الإلكترونية</t>
  </si>
  <si>
    <t>مؤشر التحول الرقمي</t>
  </si>
  <si>
    <t>مؤشر يعكس مستوى التحول الرقمي في الإجراءات</t>
  </si>
  <si>
    <t>يناير 2024</t>
  </si>
  <si>
    <t>إحصائيات الادعاء العام لعام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</si>
</sst>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0">
    <font>
      <sz val="11"/>
      <color theme="1"/>
      <name val="Calibri"/>
      <family val="2"/>
      <scheme val="minor"/>
    </font>
    <font>
      <sz val="11"/>
      <color theme="1"/>
      <name val="Calibri"/>
      <family val="2"/>
      <charset val="178"/>
      <scheme val="minor"/>
    </font>
    <font>
      <sz val="11"/>
      <color theme="1"/>
      <name val="Calibri"/>
      <family val="2"/>
      <charset val="178"/>
      <scheme val="minor"/>
    </font>
    <font>
      <sz val="11"/>
      <color theme="1"/>
      <name val="Calibri"/>
      <family val="2"/>
      <charset val="178"/>
      <scheme val="minor"/>
    </font>
    <font>
      <sz val="14"/>
      <color theme="1"/>
      <name val="Sakkal Majalla"/>
    </font>
    <font>
      <b/>
      <sz val="14"/>
      <color theme="1"/>
      <name val="Sakkal Majalla"/>
    </font>
    <font>
      <sz val="10"/>
      <name val="Arial"/>
      <family val="2"/>
    </font>
    <font>
      <sz val="10"/>
      <name val="Arial"/>
      <family val="2"/>
    </font>
    <font>
      <b/>
      <sz val="16"/>
      <name val="Arial"/>
      <family val="2"/>
    </font>
    <font>
      <b/>
      <sz val="10"/>
      <name val="Arial"/>
      <family val="2"/>
    </font>
    <font>
      <b/>
      <sz val="12"/>
      <name val="Arial"/>
      <family val="2"/>
    </font>
    <font>
      <b/>
      <sz val="14"/>
      <name val="Arial"/>
      <family val="2"/>
    </font>
    <font>
      <b/>
      <sz val="18"/>
      <name val="Arial"/>
      <family val="2"/>
    </font>
    <font>
      <sz val="16"/>
      <name val="Arial"/>
      <family val="2"/>
    </font>
    <font>
      <b/>
      <sz val="20"/>
      <name val="Arial"/>
      <family val="2"/>
    </font>
    <font>
      <b/>
      <sz val="12"/>
      <color indexed="8"/>
      <name val="Sakkal Majalla"/>
    </font>
    <font>
      <b/>
      <sz val="14"/>
      <color indexed="8"/>
      <name val="Sakkal Majalla"/>
    </font>
    <font>
      <b/>
      <sz val="16"/>
      <color indexed="8"/>
      <name val="Sakkal Majalla"/>
    </font>
    <font>
      <sz val="18"/>
      <name val="Traditional Arabic"/>
      <family val="1"/>
    </font>
    <font>
      <b/>
      <sz val="24"/>
      <name val="PT Bold Heading"/>
      <charset val="178"/>
    </font>
    <font>
      <b/>
      <sz val="26"/>
      <name val="PT Bold Heading"/>
      <charset val="178"/>
    </font>
    <font>
      <b/>
      <sz val="20"/>
      <name val="PT Bold Broken"/>
      <charset val="178"/>
    </font>
    <font>
      <b/>
      <sz val="18"/>
      <name val="Calibri"/>
      <family val="2"/>
      <scheme val="minor"/>
    </font>
    <font>
      <sz val="20"/>
      <name val="Calibri"/>
      <family val="2"/>
      <scheme val="minor"/>
    </font>
    <font>
      <b/>
      <sz val="20"/>
      <name val="Calibri"/>
      <family val="2"/>
      <scheme val="minor"/>
    </font>
    <font>
      <sz val="20"/>
      <name val="Traditional Arabic"/>
      <family val="1"/>
    </font>
    <font>
      <sz val="18"/>
      <name val="Arial"/>
      <family val="2"/>
    </font>
    <font>
      <b/>
      <sz val="18"/>
      <name val="Sultan normal"/>
      <charset val="178"/>
    </font>
    <font>
      <sz val="20"/>
      <name val="Times New Roman"/>
      <family val="1"/>
    </font>
    <font>
      <b/>
      <sz val="26"/>
      <name val="Sultan normal"/>
      <charset val="178"/>
    </font>
    <font>
      <b/>
      <sz val="10"/>
      <name val="Sultan normal"/>
      <charset val="178"/>
    </font>
    <font>
      <sz val="24"/>
      <name val="الشهيد محمد الدره"/>
      <charset val="178"/>
    </font>
    <font>
      <b/>
      <sz val="26"/>
      <name val="الشهيد محمد الدره"/>
      <charset val="178"/>
    </font>
    <font>
      <b/>
      <sz val="20"/>
      <name val="الشهيد محمد الدره"/>
      <charset val="178"/>
    </font>
    <font>
      <b/>
      <sz val="22"/>
      <name val="الشهيد محمد الدره"/>
      <charset val="178"/>
    </font>
    <font>
      <sz val="20"/>
      <name val="الشهيد محمد الدره"/>
      <charset val="178"/>
    </font>
    <font>
      <sz val="22"/>
      <name val="Arial (Arabic)"/>
      <charset val="178"/>
    </font>
    <font>
      <sz val="24"/>
      <name val="Times New Roman"/>
      <family val="1"/>
    </font>
    <font>
      <sz val="24"/>
      <name val="@Arial Unicode MS"/>
      <family val="2"/>
      <charset val="178"/>
    </font>
    <font>
      <b/>
      <i/>
      <sz val="18"/>
      <name val="Arial (Arabic)"/>
      <family val="2"/>
      <charset val="178"/>
    </font>
    <font>
      <sz val="14"/>
      <color indexed="8"/>
      <name val="Sakkal Majalla"/>
    </font>
    <font>
      <sz val="16"/>
      <color theme="1"/>
      <name val="Sakkal Majalla"/>
    </font>
    <font>
      <b/>
      <sz val="20"/>
      <name val="Traditional Arabic"/>
      <family val="1"/>
    </font>
    <font>
      <b/>
      <sz val="12"/>
      <name val="Sakkal Majalla"/>
    </font>
    <font>
      <b/>
      <sz val="48"/>
      <name val="Traditional Arabic"/>
      <family val="1"/>
    </font>
    <font>
      <b/>
      <sz val="36"/>
      <color rgb="FF000000"/>
      <name val="Sakkal Majalla"/>
    </font>
    <font>
      <b/>
      <sz val="11"/>
      <color theme="1"/>
      <name val="Calibri"/>
      <family val="2"/>
      <scheme val="minor"/>
    </font>
    <font>
      <b/>
      <sz val="14"/>
      <name val="Sakkal Majalla"/>
    </font>
    <font>
      <sz val="12"/>
      <color theme="1"/>
      <name val="Calibri"/>
      <family val="2"/>
      <charset val="178"/>
      <scheme val="minor"/>
    </font>
    <font>
      <sz val="10"/>
      <name val="Arial"/>
      <family val="2"/>
    </font>
    <font>
      <sz val="14"/>
      <color theme="1"/>
      <name val="Calibri"/>
      <family val="2"/>
      <charset val="178"/>
      <scheme val="minor"/>
    </font>
    <font>
      <b/>
      <sz val="14"/>
      <color theme="1"/>
      <name val="Calibri"/>
      <family val="2"/>
      <scheme val="minor"/>
    </font>
    <font>
      <b/>
      <sz val="16"/>
      <color theme="1"/>
      <name val="Calibri"/>
      <family val="2"/>
      <scheme val="minor"/>
    </font>
    <font>
      <b/>
      <sz val="36"/>
      <name val="Sakkal Majalla"/>
    </font>
    <font>
      <sz val="36"/>
      <name val="Sakkal Majalla"/>
    </font>
    <font>
      <sz val="36"/>
      <color rgb="FF000000"/>
      <name val="Sakkal Majalla"/>
    </font>
    <font>
      <b/>
      <sz val="16"/>
      <name val="Arial (Arabic)"/>
    </font>
    <font>
      <b/>
      <sz val="16"/>
      <name val="Arial (Arabic)"/>
      <charset val="178"/>
    </font>
    <font>
      <b/>
      <sz val="18"/>
      <name val="Arial (Arabic)"/>
      <charset val="178"/>
    </font>
    <font>
      <b/>
      <sz val="28"/>
      <name val="Sakkal Majalla"/>
    </font>
    <font>
      <b/>
      <sz val="16"/>
      <color rgb="FF000000"/>
      <name val="Sakkal Majalla"/>
    </font>
    <font>
      <b/>
      <sz val="20"/>
      <name val="Sakkal Majalla"/>
    </font>
    <font>
      <b/>
      <sz val="16"/>
      <color theme="1"/>
      <name val="Sakkal Majalla"/>
    </font>
    <font>
      <b/>
      <sz val="24"/>
      <color indexed="8"/>
      <name val="Sakkal Majalla"/>
    </font>
    <font>
      <sz val="24"/>
      <color theme="1"/>
      <name val="Calibri"/>
      <family val="2"/>
      <charset val="178"/>
      <scheme val="minor"/>
    </font>
    <font>
      <b/>
      <sz val="12"/>
      <color theme="1"/>
      <name val="Calibri"/>
      <family val="2"/>
      <scheme val="minor"/>
    </font>
    <font>
      <b/>
      <sz val="11"/>
      <color theme="4" tint="-0.499984740745262"/>
      <name val="Calibri"/>
      <family val="2"/>
      <scheme val="minor"/>
    </font>
    <font>
      <sz val="12"/>
      <color theme="4" tint="-0.499984740745262"/>
      <name val="Calibri"/>
      <family val="2"/>
      <scheme val="minor"/>
    </font>
    <font>
      <u/>
      <sz val="11"/>
      <color theme="10"/>
      <name val="Calibri"/>
      <family val="2"/>
      <scheme val="minor"/>
    </font>
    <font>
      <sz val="12"/>
      <color theme="1"/>
      <name val="Calibri"/>
      <family val="2"/>
      <scheme val="minor"/>
    </font>
  </fonts>
  <fills count="9">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FF"/>
        <bgColor indexed="64"/>
      </patternFill>
    </fill>
    <fill>
      <patternFill patternType="solid">
        <fgColor rgb="FFD9E2F3"/>
        <bgColor indexed="64"/>
      </patternFill>
    </fill>
  </fills>
  <borders count="12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theme="6" tint="-0.499984740745262"/>
      </left>
      <right style="medium">
        <color theme="6" tint="-0.499984740745262"/>
      </right>
      <top style="medium">
        <color theme="6" tint="-0.499984740745262"/>
      </top>
      <bottom/>
      <diagonal/>
    </border>
    <border>
      <left style="medium">
        <color theme="6" tint="-0.499984740745262"/>
      </left>
      <right style="medium">
        <color theme="6" tint="-0.499984740745262"/>
      </right>
      <top/>
      <bottom style="medium">
        <color theme="6" tint="-0.499984740745262"/>
      </bottom>
      <diagonal/>
    </border>
    <border>
      <left style="medium">
        <color theme="9" tint="0.59996337778862885"/>
      </left>
      <right style="thin">
        <color theme="9" tint="0.59996337778862885"/>
      </right>
      <top style="medium">
        <color theme="9" tint="0.59996337778862885"/>
      </top>
      <bottom/>
      <diagonal/>
    </border>
    <border>
      <left style="medium">
        <color theme="9" tint="0.59996337778862885"/>
      </left>
      <right/>
      <top style="medium">
        <color theme="9" tint="0.59996337778862885"/>
      </top>
      <bottom/>
      <diagonal/>
    </border>
    <border>
      <left/>
      <right style="medium">
        <color theme="9" tint="0.59996337778862885"/>
      </right>
      <top style="medium">
        <color theme="9" tint="0.59996337778862885"/>
      </top>
      <bottom/>
      <diagonal/>
    </border>
    <border>
      <left style="medium">
        <color theme="9" tint="0.59996337778862885"/>
      </left>
      <right style="thin">
        <color theme="9" tint="0.59996337778862885"/>
      </right>
      <top style="medium">
        <color theme="9" tint="0.59996337778862885"/>
      </top>
      <bottom style="thin">
        <color theme="9" tint="0.59996337778862885"/>
      </bottom>
      <diagonal/>
    </border>
    <border>
      <left style="medium">
        <color theme="9" tint="0.59996337778862885"/>
      </left>
      <right style="thin">
        <color theme="9" tint="0.59996337778862885"/>
      </right>
      <top style="thin">
        <color theme="9" tint="0.59996337778862885"/>
      </top>
      <bottom style="thin">
        <color theme="9" tint="0.59996337778862885"/>
      </bottom>
      <diagonal/>
    </border>
    <border>
      <left style="medium">
        <color theme="9" tint="0.59996337778862885"/>
      </left>
      <right/>
      <top/>
      <bottom style="medium">
        <color theme="9" tint="0.59996337778862885"/>
      </bottom>
      <diagonal/>
    </border>
    <border>
      <left/>
      <right/>
      <top/>
      <bottom style="medium">
        <color theme="9" tint="0.59996337778862885"/>
      </bottom>
      <diagonal/>
    </border>
    <border>
      <left/>
      <right style="medium">
        <color theme="9" tint="0.59996337778862885"/>
      </right>
      <top/>
      <bottom style="medium">
        <color theme="9" tint="0.59996337778862885"/>
      </bottom>
      <diagonal/>
    </border>
    <border>
      <left style="thin">
        <color theme="6" tint="-0.499984740745262"/>
      </left>
      <right/>
      <top/>
      <bottom/>
      <diagonal/>
    </border>
    <border>
      <left style="thin">
        <color indexed="64"/>
      </left>
      <right style="thin">
        <color indexed="64"/>
      </right>
      <top style="thin">
        <color indexed="64"/>
      </top>
      <bottom style="thin">
        <color indexed="64"/>
      </bottom>
      <diagonal/>
    </border>
    <border>
      <left style="medium">
        <color theme="6" tint="-0.499984740745262"/>
      </left>
      <right style="medium">
        <color theme="6" tint="-0.499984740745262"/>
      </right>
      <top/>
      <bottom style="thin">
        <color theme="6" tint="-0.499984740745262"/>
      </bottom>
      <diagonal/>
    </border>
    <border>
      <left style="thin">
        <color theme="6" tint="-0.499984740745262"/>
      </left>
      <right style="medium">
        <color theme="6" tint="-0.499984740745262"/>
      </right>
      <top style="medium">
        <color theme="6" tint="-0.499984740745262"/>
      </top>
      <bottom style="medium">
        <color theme="6" tint="-0.499984740745262"/>
      </bottom>
      <diagonal/>
    </border>
    <border>
      <left style="thin">
        <color theme="6" tint="-0.499984740745262"/>
      </left>
      <right style="thin">
        <color indexed="53"/>
      </right>
      <top/>
      <bottom style="medium">
        <color theme="6" tint="-0.499984740745262"/>
      </bottom>
      <diagonal/>
    </border>
    <border>
      <left style="thin">
        <color indexed="53"/>
      </left>
      <right style="medium">
        <color theme="6" tint="-0.499984740745262"/>
      </right>
      <top/>
      <bottom style="medium">
        <color theme="6" tint="-0.499984740745262"/>
      </bottom>
      <diagonal/>
    </border>
    <border>
      <left style="medium">
        <color theme="6" tint="-0.499984740745262"/>
      </left>
      <right style="thin">
        <color indexed="53"/>
      </right>
      <top/>
      <bottom style="medium">
        <color theme="6" tint="-0.499984740745262"/>
      </bottom>
      <diagonal/>
    </border>
    <border>
      <left/>
      <right/>
      <top style="thin">
        <color theme="6" tint="-0.499984740745262"/>
      </top>
      <bottom style="thin">
        <color theme="6" tint="-0.499984740745262"/>
      </bottom>
      <diagonal/>
    </border>
    <border>
      <left style="thin">
        <color theme="6" tint="-0.499984740745262"/>
      </left>
      <right/>
      <top/>
      <bottom style="medium">
        <color theme="6" tint="-0.499984740745262"/>
      </bottom>
      <diagonal/>
    </border>
    <border>
      <left style="thin">
        <color theme="6" tint="-0.499984740745262"/>
      </left>
      <right style="medium">
        <color theme="6" tint="-0.499984740745262"/>
      </right>
      <top/>
      <bottom style="medium">
        <color theme="6" tint="-0.499984740745262"/>
      </bottom>
      <diagonal/>
    </border>
    <border>
      <left style="medium">
        <color theme="6" tint="-0.499984740745262"/>
      </left>
      <right style="medium">
        <color theme="6" tint="-0.499984740745262"/>
      </right>
      <top style="thin">
        <color theme="6" tint="-0.499984740745262"/>
      </top>
      <bottom style="medium">
        <color theme="6" tint="-0.499984740745262"/>
      </bottom>
      <diagonal/>
    </border>
    <border>
      <left/>
      <right/>
      <top/>
      <bottom style="medium">
        <color theme="6" tint="-0.499984740745262"/>
      </bottom>
      <diagonal/>
    </border>
    <border>
      <left/>
      <right/>
      <top style="thin">
        <color theme="6" tint="-0.499984740745262"/>
      </top>
      <bottom style="medium">
        <color theme="6" tint="-0.499984740745262"/>
      </bottom>
      <diagonal/>
    </border>
    <border>
      <left/>
      <right style="medium">
        <color theme="6" tint="-0.499984740745262"/>
      </right>
      <top/>
      <bottom style="thin">
        <color theme="6" tint="-0.499984740745262"/>
      </bottom>
      <diagonal/>
    </border>
    <border>
      <left style="thin">
        <color theme="9" tint="0.59996337778862885"/>
      </left>
      <right style="thin">
        <color theme="9" tint="0.59996337778862885"/>
      </right>
      <top style="medium">
        <color theme="9" tint="0.59996337778862885"/>
      </top>
      <bottom style="thin">
        <color theme="9" tint="0.59996337778862885"/>
      </bottom>
      <diagonal/>
    </border>
    <border>
      <left style="thin">
        <color theme="9" tint="0.59996337778862885"/>
      </left>
      <right style="thin">
        <color theme="9" tint="0.59996337778862885"/>
      </right>
      <top style="thin">
        <color theme="9" tint="0.59996337778862885"/>
      </top>
      <bottom style="thin">
        <color theme="9" tint="0.59996337778862885"/>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theme="6" tint="-0.499984740745262"/>
      </bottom>
      <diagonal/>
    </border>
    <border>
      <left style="thin">
        <color theme="6" tint="-0.499984740745262"/>
      </left>
      <right style="thin">
        <color indexed="53"/>
      </right>
      <top style="medium">
        <color indexed="64"/>
      </top>
      <bottom style="medium">
        <color theme="6" tint="-0.499984740745262"/>
      </bottom>
      <diagonal/>
    </border>
    <border>
      <left style="thin">
        <color indexed="53"/>
      </left>
      <right style="thin">
        <color indexed="53"/>
      </right>
      <top style="medium">
        <color indexed="64"/>
      </top>
      <bottom style="medium">
        <color theme="6" tint="-0.499984740745262"/>
      </bottom>
      <diagonal/>
    </border>
    <border>
      <left style="thin">
        <color indexed="53"/>
      </left>
      <right style="medium">
        <color theme="6" tint="-0.499984740745262"/>
      </right>
      <top style="medium">
        <color indexed="64"/>
      </top>
      <bottom style="medium">
        <color theme="6" tint="-0.499984740745262"/>
      </bottom>
      <diagonal/>
    </border>
    <border>
      <left/>
      <right/>
      <top style="medium">
        <color indexed="64"/>
      </top>
      <bottom style="thin">
        <color theme="6" tint="-0.499984740745262"/>
      </bottom>
      <diagonal/>
    </border>
    <border>
      <left style="medium">
        <color theme="6" tint="-0.499984740745262"/>
      </left>
      <right style="medium">
        <color indexed="64"/>
      </right>
      <top style="medium">
        <color indexed="64"/>
      </top>
      <bottom style="thin">
        <color theme="6" tint="-0.499984740745262"/>
      </bottom>
      <diagonal/>
    </border>
    <border>
      <left style="medium">
        <color indexed="64"/>
      </left>
      <right/>
      <top style="thin">
        <color theme="6" tint="-0.499984740745262"/>
      </top>
      <bottom style="thin">
        <color theme="6" tint="-0.499984740745262"/>
      </bottom>
      <diagonal/>
    </border>
    <border>
      <left style="medium">
        <color theme="6" tint="-0.499984740745262"/>
      </left>
      <right style="medium">
        <color indexed="64"/>
      </right>
      <top style="thin">
        <color theme="6" tint="-0.499984740745262"/>
      </top>
      <bottom style="thin">
        <color theme="6" tint="-0.499984740745262"/>
      </bottom>
      <diagonal/>
    </border>
    <border>
      <left style="medium">
        <color indexed="64"/>
      </left>
      <right/>
      <top style="thin">
        <color theme="6" tint="-0.499984740745262"/>
      </top>
      <bottom style="medium">
        <color theme="6" tint="-0.499984740745262"/>
      </bottom>
      <diagonal/>
    </border>
    <border>
      <left style="medium">
        <color theme="6" tint="-0.499984740745262"/>
      </left>
      <right style="medium">
        <color indexed="64"/>
      </right>
      <top style="thin">
        <color theme="6" tint="-0.499984740745262"/>
      </top>
      <bottom style="medium">
        <color theme="6" tint="-0.499984740745262"/>
      </bottom>
      <diagonal/>
    </border>
    <border>
      <left style="medium">
        <color indexed="64"/>
      </left>
      <right/>
      <top/>
      <bottom style="thin">
        <color theme="6" tint="-0.499984740745262"/>
      </bottom>
      <diagonal/>
    </border>
    <border>
      <left style="medium">
        <color theme="6" tint="-0.499984740745262"/>
      </left>
      <right style="medium">
        <color indexed="64"/>
      </right>
      <top/>
      <bottom style="thin">
        <color theme="6" tint="-0.499984740745262"/>
      </bottom>
      <diagonal/>
    </border>
    <border>
      <left style="medium">
        <color theme="6" tint="-0.499984740745262"/>
      </left>
      <right style="medium">
        <color indexed="64"/>
      </right>
      <top/>
      <bottom style="medium">
        <color theme="6" tint="-0.499984740745262"/>
      </bottom>
      <diagonal/>
    </border>
    <border>
      <left style="medium">
        <color indexed="64"/>
      </left>
      <right/>
      <top/>
      <bottom/>
      <diagonal/>
    </border>
    <border>
      <left style="thin">
        <color theme="6" tint="-0.499984740745262"/>
      </left>
      <right style="medium">
        <color indexed="64"/>
      </right>
      <top/>
      <bottom/>
      <diagonal/>
    </border>
    <border>
      <left style="medium">
        <color indexed="64"/>
      </left>
      <right/>
      <top style="thin">
        <color theme="6" tint="-0.499984740745262"/>
      </top>
      <bottom style="medium">
        <color indexed="64"/>
      </bottom>
      <diagonal/>
    </border>
    <border>
      <left style="thin">
        <color theme="6" tint="-0.499984740745262"/>
      </left>
      <right/>
      <top style="thin">
        <color theme="6" tint="-0.499984740745262"/>
      </top>
      <bottom style="medium">
        <color indexed="64"/>
      </bottom>
      <diagonal/>
    </border>
    <border>
      <left style="thin">
        <color theme="6" tint="-0.499984740745262"/>
      </left>
      <right style="medium">
        <color indexed="64"/>
      </right>
      <top style="thin">
        <color theme="6" tint="-0.499984740745262"/>
      </top>
      <bottom style="medium">
        <color indexed="64"/>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medium">
        <color theme="9" tint="0.39991454817346722"/>
      </left>
      <right style="thin">
        <color theme="9" tint="0.39994506668294322"/>
      </right>
      <top style="medium">
        <color theme="9" tint="0.39991454817346722"/>
      </top>
      <bottom style="thin">
        <color theme="9" tint="0.39994506668294322"/>
      </bottom>
      <diagonal/>
    </border>
    <border>
      <left style="thin">
        <color theme="9" tint="0.39994506668294322"/>
      </left>
      <right style="thin">
        <color theme="9" tint="0.39994506668294322"/>
      </right>
      <top style="medium">
        <color theme="9" tint="0.39991454817346722"/>
      </top>
      <bottom style="thin">
        <color theme="9" tint="0.39994506668294322"/>
      </bottom>
      <diagonal/>
    </border>
    <border>
      <left style="thin">
        <color theme="9" tint="0.39994506668294322"/>
      </left>
      <right style="medium">
        <color theme="9" tint="0.39991454817346722"/>
      </right>
      <top style="medium">
        <color theme="9" tint="0.39991454817346722"/>
      </top>
      <bottom style="thin">
        <color theme="9" tint="0.39994506668294322"/>
      </bottom>
      <diagonal/>
    </border>
    <border>
      <left style="medium">
        <color theme="9" tint="0.39991454817346722"/>
      </left>
      <right style="thin">
        <color theme="9" tint="0.39994506668294322"/>
      </right>
      <top style="thin">
        <color theme="9" tint="0.39994506668294322"/>
      </top>
      <bottom style="thin">
        <color theme="9" tint="0.39994506668294322"/>
      </bottom>
      <diagonal/>
    </border>
    <border>
      <left style="thin">
        <color theme="9" tint="0.39994506668294322"/>
      </left>
      <right style="medium">
        <color theme="9" tint="0.39991454817346722"/>
      </right>
      <top style="thin">
        <color theme="9" tint="0.39994506668294322"/>
      </top>
      <bottom style="thin">
        <color theme="9" tint="0.39994506668294322"/>
      </bottom>
      <diagonal/>
    </border>
    <border>
      <left style="medium">
        <color theme="9" tint="0.39991454817346722"/>
      </left>
      <right style="thin">
        <color theme="9" tint="0.39994506668294322"/>
      </right>
      <top style="thin">
        <color theme="9" tint="0.39994506668294322"/>
      </top>
      <bottom style="medium">
        <color theme="9" tint="0.39991454817346722"/>
      </bottom>
      <diagonal/>
    </border>
    <border>
      <left style="thin">
        <color theme="9" tint="0.39994506668294322"/>
      </left>
      <right style="thin">
        <color theme="9" tint="0.39994506668294322"/>
      </right>
      <top style="thin">
        <color theme="9" tint="0.39994506668294322"/>
      </top>
      <bottom style="medium">
        <color theme="9" tint="0.39991454817346722"/>
      </bottom>
      <diagonal/>
    </border>
    <border>
      <left style="thin">
        <color theme="9" tint="0.39994506668294322"/>
      </left>
      <right style="medium">
        <color theme="9" tint="0.39991454817346722"/>
      </right>
      <top style="thin">
        <color theme="9" tint="0.39994506668294322"/>
      </top>
      <bottom style="medium">
        <color theme="9" tint="0.39991454817346722"/>
      </bottom>
      <diagonal/>
    </border>
    <border>
      <left style="medium">
        <color theme="9" tint="0.39991454817346722"/>
      </left>
      <right style="thin">
        <color theme="9" tint="0.39994506668294322"/>
      </right>
      <top/>
      <bottom style="medium">
        <color theme="9" tint="0.39994506668294322"/>
      </bottom>
      <diagonal/>
    </border>
    <border>
      <left style="thin">
        <color theme="9" tint="0.39994506668294322"/>
      </left>
      <right style="thin">
        <color theme="9" tint="0.39994506668294322"/>
      </right>
      <top/>
      <bottom style="medium">
        <color theme="9" tint="0.39994506668294322"/>
      </bottom>
      <diagonal/>
    </border>
    <border>
      <left style="thin">
        <color theme="9" tint="0.39994506668294322"/>
      </left>
      <right style="medium">
        <color theme="9" tint="0.39991454817346722"/>
      </right>
      <top/>
      <bottom style="medium">
        <color theme="9" tint="0.39994506668294322"/>
      </bottom>
      <diagonal/>
    </border>
    <border>
      <left style="medium">
        <color theme="9" tint="0.39988402966399123"/>
      </left>
      <right style="thin">
        <color theme="9" tint="0.39994506668294322"/>
      </right>
      <top style="medium">
        <color theme="9" tint="0.39988402966399123"/>
      </top>
      <bottom style="thin">
        <color theme="9" tint="0.39994506668294322"/>
      </bottom>
      <diagonal/>
    </border>
    <border>
      <left style="thin">
        <color theme="9" tint="0.39994506668294322"/>
      </left>
      <right style="thin">
        <color theme="9" tint="0.39994506668294322"/>
      </right>
      <top style="medium">
        <color theme="9" tint="0.39988402966399123"/>
      </top>
      <bottom style="thin">
        <color theme="9" tint="0.39994506668294322"/>
      </bottom>
      <diagonal/>
    </border>
    <border>
      <left style="thin">
        <color theme="9" tint="0.39994506668294322"/>
      </left>
      <right style="medium">
        <color theme="9" tint="0.39991454817346722"/>
      </right>
      <top style="medium">
        <color theme="9" tint="0.39988402966399123"/>
      </top>
      <bottom style="thin">
        <color theme="9" tint="0.39994506668294322"/>
      </bottom>
      <diagonal/>
    </border>
    <border>
      <left style="thin">
        <color theme="9" tint="0.39994506668294322"/>
      </left>
      <right style="medium">
        <color theme="9" tint="0.39988402966399123"/>
      </right>
      <top style="medium">
        <color theme="9" tint="0.39988402966399123"/>
      </top>
      <bottom style="thin">
        <color theme="9" tint="0.39994506668294322"/>
      </bottom>
      <diagonal/>
    </border>
    <border>
      <left style="medium">
        <color theme="9" tint="0.39988402966399123"/>
      </left>
      <right style="thin">
        <color theme="9" tint="0.39994506668294322"/>
      </right>
      <top style="thin">
        <color theme="9" tint="0.39994506668294322"/>
      </top>
      <bottom style="thin">
        <color theme="9" tint="0.39994506668294322"/>
      </bottom>
      <diagonal/>
    </border>
    <border>
      <left style="thin">
        <color theme="9" tint="0.39994506668294322"/>
      </left>
      <right style="medium">
        <color theme="9" tint="0.39988402966399123"/>
      </right>
      <top style="thin">
        <color theme="9" tint="0.39994506668294322"/>
      </top>
      <bottom style="thin">
        <color theme="9" tint="0.39994506668294322"/>
      </bottom>
      <diagonal/>
    </border>
    <border>
      <left style="medium">
        <color theme="9" tint="0.39988402966399123"/>
      </left>
      <right style="thin">
        <color theme="9" tint="0.39994506668294322"/>
      </right>
      <top style="thin">
        <color theme="9" tint="0.39994506668294322"/>
      </top>
      <bottom style="medium">
        <color theme="9" tint="0.39988402966399123"/>
      </bottom>
      <diagonal/>
    </border>
    <border>
      <left style="thin">
        <color theme="9" tint="0.39994506668294322"/>
      </left>
      <right style="thin">
        <color theme="9" tint="0.39994506668294322"/>
      </right>
      <top style="thin">
        <color theme="9" tint="0.39994506668294322"/>
      </top>
      <bottom style="medium">
        <color theme="9" tint="0.39988402966399123"/>
      </bottom>
      <diagonal/>
    </border>
    <border>
      <left style="thin">
        <color theme="9" tint="0.39994506668294322"/>
      </left>
      <right style="medium">
        <color theme="9" tint="0.39991454817346722"/>
      </right>
      <top style="thin">
        <color theme="9" tint="0.39994506668294322"/>
      </top>
      <bottom style="medium">
        <color theme="9" tint="0.39988402966399123"/>
      </bottom>
      <diagonal/>
    </border>
    <border>
      <left style="thin">
        <color theme="9" tint="0.39994506668294322"/>
      </left>
      <right style="medium">
        <color theme="9" tint="0.39988402966399123"/>
      </right>
      <top style="thin">
        <color theme="9" tint="0.39994506668294322"/>
      </top>
      <bottom style="medium">
        <color theme="9" tint="0.39988402966399123"/>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theme="6" tint="-0.499984740745262"/>
      </right>
      <top style="medium">
        <color indexed="64"/>
      </top>
      <bottom style="thin">
        <color indexed="64"/>
      </bottom>
      <diagonal/>
    </border>
    <border>
      <left style="thin">
        <color theme="6" tint="-0.499984740745262"/>
      </left>
      <right style="thin">
        <color theme="6" tint="-0.499984740745262"/>
      </right>
      <top style="medium">
        <color indexed="64"/>
      </top>
      <bottom/>
      <diagonal/>
    </border>
    <border>
      <left style="thin">
        <color theme="6" tint="-0.499984740745262"/>
      </left>
      <right style="medium">
        <color theme="6" tint="-0.499984740745262"/>
      </right>
      <top style="medium">
        <color indexed="64"/>
      </top>
      <bottom/>
      <diagonal/>
    </border>
    <border>
      <left style="medium">
        <color theme="6" tint="-0.499984740745262"/>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theme="6" tint="-0.499984740745262"/>
      </left>
      <right style="medium">
        <color theme="6" tint="-0.499984740745262"/>
      </right>
      <top/>
      <bottom/>
      <diagonal/>
    </border>
    <border>
      <left style="medium">
        <color theme="6" tint="-0.499984740745262"/>
      </left>
      <right/>
      <top/>
      <bottom style="medium">
        <color theme="6" tint="-0.499984740745262"/>
      </bottom>
      <diagonal/>
    </border>
    <border>
      <left/>
      <right style="medium">
        <color theme="6" tint="-0.499984740745262"/>
      </right>
      <top/>
      <bottom style="medium">
        <color theme="6" tint="-0.499984740745262"/>
      </bottom>
      <diagonal/>
    </border>
    <border>
      <left style="thin">
        <color indexed="64"/>
      </left>
      <right style="thin">
        <color indexed="64"/>
      </right>
      <top style="medium">
        <color indexed="64"/>
      </top>
      <bottom style="thin">
        <color indexed="64"/>
      </bottom>
      <diagonal/>
    </border>
    <border>
      <left/>
      <right style="medium">
        <color theme="9" tint="0.59996337778862885"/>
      </right>
      <top/>
      <bottom style="thin">
        <color theme="9" tint="0.59996337778862885"/>
      </bottom>
      <diagonal/>
    </border>
    <border>
      <left style="thin">
        <color theme="9" tint="0.59996337778862885"/>
      </left>
      <right style="medium">
        <color theme="9" tint="0.59996337778862885"/>
      </right>
      <top style="medium">
        <color theme="9" tint="0.59996337778862885"/>
      </top>
      <bottom style="thin">
        <color theme="9" tint="0.59996337778862885"/>
      </bottom>
      <diagonal/>
    </border>
    <border>
      <left style="thin">
        <color theme="9" tint="0.59996337778862885"/>
      </left>
      <right style="medium">
        <color theme="9" tint="0.59996337778862885"/>
      </right>
      <top style="thin">
        <color theme="9" tint="0.59996337778862885"/>
      </top>
      <bottom style="thin">
        <color theme="9" tint="0.59996337778862885"/>
      </bottom>
      <diagonal/>
    </border>
    <border>
      <left style="medium">
        <color theme="9" tint="0.59996337778862885"/>
      </left>
      <right style="thin">
        <color theme="9" tint="0.59996337778862885"/>
      </right>
      <top style="thin">
        <color theme="9" tint="0.59996337778862885"/>
      </top>
      <bottom style="medium">
        <color theme="9" tint="0.59996337778862885"/>
      </bottom>
      <diagonal/>
    </border>
    <border>
      <left style="thin">
        <color theme="9" tint="0.59996337778862885"/>
      </left>
      <right style="thin">
        <color theme="9" tint="0.59996337778862885"/>
      </right>
      <top style="thin">
        <color theme="9" tint="0.59996337778862885"/>
      </top>
      <bottom style="medium">
        <color theme="9" tint="0.59996337778862885"/>
      </bottom>
      <diagonal/>
    </border>
    <border>
      <left style="thin">
        <color theme="9" tint="0.59996337778862885"/>
      </left>
      <right style="medium">
        <color theme="9" tint="0.59996337778862885"/>
      </right>
      <top style="thin">
        <color theme="9" tint="0.59996337778862885"/>
      </top>
      <bottom style="medium">
        <color theme="9" tint="0.59996337778862885"/>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theme="1"/>
      </bottom>
      <diagonal/>
    </border>
    <border>
      <left/>
      <right style="medium">
        <color indexed="64"/>
      </right>
      <top style="medium">
        <color indexed="64"/>
      </top>
      <bottom style="thin">
        <color theme="1"/>
      </bottom>
      <diagonal/>
    </border>
    <border>
      <left style="medium">
        <color indexed="64"/>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theme="1"/>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theme="1"/>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17">
    <xf numFmtId="0" fontId="0" fillId="0" borderId="0"/>
    <xf numFmtId="0" fontId="3" fillId="0" borderId="0"/>
    <xf numFmtId="0" fontId="6" fillId="0" borderId="0"/>
    <xf numFmtId="0" fontId="7" fillId="0" borderId="0"/>
    <xf numFmtId="0" fontId="7" fillId="0" borderId="0"/>
    <xf numFmtId="0" fontId="6" fillId="0" borderId="0"/>
    <xf numFmtId="0" fontId="7" fillId="0" borderId="0"/>
    <xf numFmtId="0" fontId="7" fillId="0" borderId="0"/>
    <xf numFmtId="0" fontId="2" fillId="0" borderId="0"/>
    <xf numFmtId="0" fontId="1" fillId="0" borderId="0"/>
    <xf numFmtId="0" fontId="6" fillId="0" borderId="0"/>
    <xf numFmtId="0" fontId="6" fillId="0" borderId="0"/>
    <xf numFmtId="0" fontId="6" fillId="0" borderId="0"/>
    <xf numFmtId="0" fontId="6" fillId="0" borderId="0"/>
    <xf numFmtId="0" fontId="1" fillId="0" borderId="0"/>
    <xf numFmtId="0" fontId="49" fillId="0" borderId="0"/>
    <xf numFmtId="0" fontId="68" fillId="0" borderId="0" applyNumberFormat="0" applyFill="0" applyBorder="0" applyAlignment="0" applyProtection="0"/>
  </cellStyleXfs>
  <cellXfs count="279">
    <xf numFmtId="0" fontId="0" fillId="0" borderId="0" xfId="0"/>
    <xf numFmtId="0" fontId="3" fillId="0" borderId="0" xfId="1"/>
    <xf numFmtId="0" fontId="4" fillId="2" borderId="1"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7" fillId="0" borderId="0" xfId="2" applyFont="1" applyAlignment="1">
      <alignment horizontal="center" vertical="center"/>
    </xf>
    <xf numFmtId="0" fontId="8" fillId="0" borderId="0" xfId="2" applyFont="1" applyAlignment="1">
      <alignment horizontal="center" vertical="center"/>
    </xf>
    <xf numFmtId="0" fontId="9" fillId="0" borderId="0" xfId="2" applyFont="1" applyAlignment="1">
      <alignment horizontal="center" vertical="center" wrapText="1"/>
    </xf>
    <xf numFmtId="0" fontId="13" fillId="0" borderId="0" xfId="2" applyFont="1" applyAlignment="1">
      <alignment horizontal="center" vertical="center"/>
    </xf>
    <xf numFmtId="0" fontId="7" fillId="0" borderId="0" xfId="2" applyFont="1" applyAlignment="1">
      <alignment horizontal="center" vertical="center" wrapText="1"/>
    </xf>
    <xf numFmtId="0" fontId="7" fillId="0" borderId="0" xfId="3"/>
    <xf numFmtId="49" fontId="15" fillId="2" borderId="7" xfId="3" applyNumberFormat="1" applyFont="1" applyFill="1" applyBorder="1" applyAlignment="1">
      <alignment horizontal="center" vertical="center" wrapText="1"/>
    </xf>
    <xf numFmtId="49" fontId="15" fillId="2" borderId="8" xfId="3" applyNumberFormat="1" applyFont="1" applyFill="1" applyBorder="1" applyAlignment="1">
      <alignment horizontal="center" vertical="center" wrapText="1"/>
    </xf>
    <xf numFmtId="49" fontId="15" fillId="2" borderId="9" xfId="3" applyNumberFormat="1" applyFont="1" applyFill="1" applyBorder="1" applyAlignment="1">
      <alignment horizontal="center" vertical="center" wrapText="1"/>
    </xf>
    <xf numFmtId="0" fontId="7" fillId="0" borderId="0" xfId="3" applyAlignment="1">
      <alignment horizontal="center" vertical="center" wrapText="1"/>
    </xf>
    <xf numFmtId="49" fontId="16" fillId="2" borderId="10" xfId="3" applyNumberFormat="1" applyFont="1" applyFill="1" applyBorder="1" applyAlignment="1">
      <alignment horizontal="center" vertical="center"/>
    </xf>
    <xf numFmtId="49" fontId="16" fillId="2" borderId="11" xfId="3" applyNumberFormat="1" applyFont="1" applyFill="1" applyBorder="1" applyAlignment="1">
      <alignment horizontal="center" vertical="center"/>
    </xf>
    <xf numFmtId="0" fontId="7" fillId="0" borderId="0" xfId="3" applyAlignment="1">
      <alignment horizontal="right" vertical="center" wrapText="1"/>
    </xf>
    <xf numFmtId="0" fontId="18" fillId="0" borderId="0" xfId="2" applyFont="1" applyFill="1" applyAlignment="1">
      <alignment readingOrder="2"/>
    </xf>
    <xf numFmtId="0" fontId="20" fillId="0" borderId="0" xfId="2" applyFont="1" applyFill="1" applyAlignment="1">
      <alignment horizontal="center" vertical="center" readingOrder="2"/>
    </xf>
    <xf numFmtId="0" fontId="21" fillId="0" borderId="0" xfId="2" applyFont="1" applyFill="1" applyAlignment="1">
      <alignment horizontal="center" vertical="center" readingOrder="2"/>
    </xf>
    <xf numFmtId="0" fontId="25" fillId="0" borderId="0" xfId="4" applyFont="1" applyFill="1" applyAlignment="1">
      <alignment horizontal="center" vertical="center"/>
    </xf>
    <xf numFmtId="0" fontId="35" fillId="0" borderId="0" xfId="4" applyFont="1" applyFill="1" applyAlignment="1">
      <alignment horizontal="center" vertical="center"/>
    </xf>
    <xf numFmtId="0" fontId="7" fillId="0" borderId="0" xfId="4"/>
    <xf numFmtId="0" fontId="35" fillId="2" borderId="23" xfId="4" applyFont="1" applyFill="1" applyBorder="1" applyAlignment="1">
      <alignment horizontal="center" vertical="center" wrapText="1"/>
    </xf>
    <xf numFmtId="0" fontId="35" fillId="2" borderId="24" xfId="4" applyFont="1" applyFill="1" applyBorder="1" applyAlignment="1">
      <alignment horizontal="center" vertical="center" wrapText="1"/>
    </xf>
    <xf numFmtId="0" fontId="35" fillId="2" borderId="26" xfId="4" applyFont="1" applyFill="1" applyBorder="1" applyAlignment="1">
      <alignment horizontal="center" vertical="center" wrapText="1"/>
    </xf>
    <xf numFmtId="0" fontId="35" fillId="2" borderId="18" xfId="4" applyFont="1" applyFill="1" applyBorder="1" applyAlignment="1">
      <alignment horizontal="center" vertical="center" wrapText="1"/>
    </xf>
    <xf numFmtId="0" fontId="41" fillId="0" borderId="0" xfId="0" applyFont="1"/>
    <xf numFmtId="0" fontId="41" fillId="0" borderId="0" xfId="0" applyFont="1" applyAlignment="1">
      <alignment horizontal="center" vertical="center"/>
    </xf>
    <xf numFmtId="164" fontId="25" fillId="0" borderId="0" xfId="4" applyNumberFormat="1" applyFont="1" applyFill="1" applyAlignment="1">
      <alignment horizontal="center" vertical="center"/>
    </xf>
    <xf numFmtId="164" fontId="42" fillId="0" borderId="35" xfId="2" applyNumberFormat="1" applyFont="1" applyFill="1" applyBorder="1" applyAlignment="1">
      <alignment horizontal="center" vertical="center" readingOrder="2"/>
    </xf>
    <xf numFmtId="164" fontId="42" fillId="0" borderId="36" xfId="2" applyNumberFormat="1" applyFont="1" applyFill="1" applyBorder="1" applyAlignment="1">
      <alignment horizontal="center" vertical="center" readingOrder="2"/>
    </xf>
    <xf numFmtId="0" fontId="37" fillId="0" borderId="15" xfId="4" applyFont="1" applyFill="1" applyBorder="1" applyAlignment="1">
      <alignment horizontal="center" vertical="center"/>
    </xf>
    <xf numFmtId="0" fontId="37" fillId="0" borderId="52" xfId="4" applyFont="1" applyFill="1" applyBorder="1" applyAlignment="1">
      <alignment horizontal="center" vertical="center"/>
    </xf>
    <xf numFmtId="0" fontId="36" fillId="2" borderId="53" xfId="4" applyFont="1" applyFill="1" applyBorder="1" applyAlignment="1">
      <alignment horizontal="center" vertical="center" wrapText="1"/>
    </xf>
    <xf numFmtId="164" fontId="37" fillId="2" borderId="54" xfId="4" applyNumberFormat="1" applyFont="1" applyFill="1" applyBorder="1" applyAlignment="1">
      <alignment horizontal="center" vertical="center"/>
    </xf>
    <xf numFmtId="164" fontId="37" fillId="2" borderId="55" xfId="4" applyNumberFormat="1" applyFont="1" applyFill="1" applyBorder="1" applyAlignment="1">
      <alignment horizontal="center" vertical="center"/>
    </xf>
    <xf numFmtId="3" fontId="5" fillId="3" borderId="2" xfId="1" applyNumberFormat="1" applyFont="1" applyFill="1" applyBorder="1" applyAlignment="1">
      <alignment horizontal="center" vertical="center" wrapText="1"/>
    </xf>
    <xf numFmtId="3" fontId="5" fillId="3" borderId="3" xfId="1" applyNumberFormat="1" applyFont="1" applyFill="1" applyBorder="1" applyAlignment="1">
      <alignment horizontal="center" vertical="center" wrapText="1"/>
    </xf>
    <xf numFmtId="3" fontId="5" fillId="3" borderId="4" xfId="1" applyNumberFormat="1" applyFont="1" applyFill="1" applyBorder="1" applyAlignment="1">
      <alignment horizontal="center" vertical="center" wrapText="1"/>
    </xf>
    <xf numFmtId="3" fontId="41" fillId="0" borderId="16" xfId="0" applyNumberFormat="1" applyFont="1" applyBorder="1" applyAlignment="1">
      <alignment horizontal="center" vertical="center"/>
    </xf>
    <xf numFmtId="3" fontId="37" fillId="0" borderId="23" xfId="4" applyNumberFormat="1" applyFont="1" applyFill="1" applyBorder="1" applyAlignment="1">
      <alignment horizontal="center" vertical="center"/>
    </xf>
    <xf numFmtId="3" fontId="37" fillId="0" borderId="24" xfId="4" applyNumberFormat="1" applyFont="1" applyFill="1" applyBorder="1" applyAlignment="1">
      <alignment horizontal="center" vertical="center"/>
    </xf>
    <xf numFmtId="3" fontId="37" fillId="0" borderId="17" xfId="4" applyNumberFormat="1" applyFont="1" applyFill="1" applyBorder="1" applyAlignment="1">
      <alignment horizontal="center" vertical="center"/>
    </xf>
    <xf numFmtId="3" fontId="37" fillId="0" borderId="26" xfId="4" applyNumberFormat="1" applyFont="1" applyFill="1" applyBorder="1" applyAlignment="1">
      <alignment horizontal="center" vertical="center"/>
    </xf>
    <xf numFmtId="3" fontId="37" fillId="5" borderId="28" xfId="4" applyNumberFormat="1" applyFont="1" applyFill="1" applyBorder="1" applyAlignment="1">
      <alignment horizontal="center" vertical="center"/>
    </xf>
    <xf numFmtId="3" fontId="38" fillId="5" borderId="49" xfId="4" applyNumberFormat="1" applyFont="1" applyFill="1" applyBorder="1" applyAlignment="1">
      <alignment horizontal="center" vertical="center"/>
    </xf>
    <xf numFmtId="3" fontId="37" fillId="0" borderId="6" xfId="4" applyNumberFormat="1" applyFont="1" applyFill="1" applyBorder="1" applyAlignment="1">
      <alignment horizontal="center" vertical="center"/>
    </xf>
    <xf numFmtId="3" fontId="37" fillId="5" borderId="26" xfId="4" applyNumberFormat="1" applyFont="1" applyFill="1" applyBorder="1" applyAlignment="1">
      <alignment horizontal="center" vertical="center"/>
    </xf>
    <xf numFmtId="3" fontId="38" fillId="5" borderId="50" xfId="4" applyNumberFormat="1" applyFont="1" applyFill="1" applyBorder="1" applyAlignment="1">
      <alignment horizontal="center" vertical="center"/>
    </xf>
    <xf numFmtId="164" fontId="3" fillId="0" borderId="0" xfId="1" applyNumberFormat="1"/>
    <xf numFmtId="0" fontId="19" fillId="0" borderId="0" xfId="2" applyFont="1" applyFill="1" applyAlignment="1">
      <alignment vertical="center" readingOrder="2"/>
    </xf>
    <xf numFmtId="0" fontId="1" fillId="0" borderId="0" xfId="9"/>
    <xf numFmtId="0" fontId="1" fillId="0" borderId="0" xfId="9" applyAlignment="1">
      <alignment horizontal="center" vertical="center"/>
    </xf>
    <xf numFmtId="0" fontId="48" fillId="0" borderId="0" xfId="9" applyFont="1" applyAlignment="1">
      <alignment horizontal="center" vertical="center"/>
    </xf>
    <xf numFmtId="0" fontId="43" fillId="2" borderId="56" xfId="11" applyFont="1" applyFill="1" applyBorder="1" applyAlignment="1">
      <alignment horizontal="center" vertical="center" wrapText="1" readingOrder="2"/>
    </xf>
    <xf numFmtId="0" fontId="1" fillId="0" borderId="0" xfId="9" applyAlignment="1">
      <alignment vertical="center"/>
    </xf>
    <xf numFmtId="164" fontId="1" fillId="2" borderId="63" xfId="9" applyNumberFormat="1" applyFill="1" applyBorder="1" applyAlignment="1">
      <alignment horizontal="center" vertical="center"/>
    </xf>
    <xf numFmtId="164" fontId="1" fillId="2" borderId="64" xfId="9" applyNumberFormat="1" applyFill="1" applyBorder="1" applyAlignment="1">
      <alignment horizontal="center" vertical="center"/>
    </xf>
    <xf numFmtId="0" fontId="50" fillId="0" borderId="56" xfId="9" applyFont="1" applyBorder="1" applyAlignment="1">
      <alignment horizontal="center" vertical="center"/>
    </xf>
    <xf numFmtId="0" fontId="50" fillId="2" borderId="61" xfId="9" applyFont="1" applyFill="1" applyBorder="1" applyAlignment="1">
      <alignment horizontal="center" vertical="center"/>
    </xf>
    <xf numFmtId="0" fontId="50" fillId="2" borderId="62" xfId="9" applyFont="1" applyFill="1" applyBorder="1" applyAlignment="1">
      <alignment horizontal="center" vertical="center"/>
    </xf>
    <xf numFmtId="164" fontId="50" fillId="2" borderId="63" xfId="9" applyNumberFormat="1" applyFont="1" applyFill="1" applyBorder="1" applyAlignment="1">
      <alignment horizontal="center" vertical="center"/>
    </xf>
    <xf numFmtId="164" fontId="50" fillId="2" borderId="64" xfId="9" applyNumberFormat="1" applyFont="1" applyFill="1" applyBorder="1" applyAlignment="1">
      <alignment horizontal="center" vertical="center"/>
    </xf>
    <xf numFmtId="0" fontId="50" fillId="2" borderId="65" xfId="9" applyFont="1" applyFill="1" applyBorder="1" applyAlignment="1">
      <alignment horizontal="center" vertical="center"/>
    </xf>
    <xf numFmtId="0" fontId="50" fillId="2" borderId="66" xfId="9" applyFont="1" applyFill="1" applyBorder="1" applyAlignment="1">
      <alignment horizontal="center" vertical="center"/>
    </xf>
    <xf numFmtId="0" fontId="50" fillId="2" borderId="67" xfId="9" applyFont="1" applyFill="1" applyBorder="1" applyAlignment="1">
      <alignment horizontal="center" vertical="center"/>
    </xf>
    <xf numFmtId="0" fontId="51" fillId="2" borderId="72" xfId="9" applyFont="1" applyFill="1" applyBorder="1" applyAlignment="1">
      <alignment horizontal="center" vertical="center"/>
    </xf>
    <xf numFmtId="164" fontId="50" fillId="2" borderId="73" xfId="9" applyNumberFormat="1" applyFont="1" applyFill="1" applyBorder="1" applyAlignment="1">
      <alignment horizontal="center" vertical="center"/>
    </xf>
    <xf numFmtId="0" fontId="51" fillId="2" borderId="74" xfId="9" applyFont="1" applyFill="1" applyBorder="1" applyAlignment="1">
      <alignment horizontal="center" vertical="center"/>
    </xf>
    <xf numFmtId="0" fontId="50" fillId="0" borderId="75" xfId="9" applyFont="1" applyBorder="1" applyAlignment="1">
      <alignment horizontal="center" vertical="center"/>
    </xf>
    <xf numFmtId="0" fontId="50" fillId="2" borderId="76" xfId="9" applyFont="1" applyFill="1" applyBorder="1" applyAlignment="1">
      <alignment horizontal="center" vertical="center"/>
    </xf>
    <xf numFmtId="164" fontId="50" fillId="2" borderId="77" xfId="9" applyNumberFormat="1" applyFont="1" applyFill="1" applyBorder="1" applyAlignment="1">
      <alignment horizontal="center" vertical="center"/>
    </xf>
    <xf numFmtId="0" fontId="30" fillId="0" borderId="0" xfId="5" applyFont="1" applyAlignment="1">
      <alignment horizontal="center" vertical="center"/>
    </xf>
    <xf numFmtId="0" fontId="6" fillId="0" borderId="0" xfId="5" applyAlignment="1">
      <alignment horizontal="center" vertical="center"/>
    </xf>
    <xf numFmtId="0" fontId="54" fillId="0" borderId="0" xfId="5" applyFont="1" applyFill="1" applyAlignment="1">
      <alignment horizontal="center" vertical="center"/>
    </xf>
    <xf numFmtId="0" fontId="6" fillId="0" borderId="0" xfId="5" applyFont="1" applyFill="1" applyAlignment="1">
      <alignment horizontal="center" vertical="center"/>
    </xf>
    <xf numFmtId="0" fontId="29" fillId="0" borderId="0" xfId="5" applyFont="1" applyFill="1" applyAlignment="1">
      <alignment horizontal="center" vertical="center"/>
    </xf>
    <xf numFmtId="0" fontId="20" fillId="0" borderId="0" xfId="5" applyFont="1" applyFill="1" applyAlignment="1">
      <alignment horizontal="center" vertical="center"/>
    </xf>
    <xf numFmtId="0" fontId="57" fillId="2" borderId="81" xfId="5" applyFont="1" applyFill="1" applyBorder="1" applyAlignment="1">
      <alignment horizontal="center" vertical="center" wrapText="1"/>
    </xf>
    <xf numFmtId="0" fontId="57" fillId="2" borderId="82" xfId="5" applyFont="1" applyFill="1" applyBorder="1" applyAlignment="1">
      <alignment horizontal="center" vertical="center" wrapText="1"/>
    </xf>
    <xf numFmtId="0" fontId="58" fillId="2" borderId="83" xfId="5" applyFont="1" applyFill="1" applyBorder="1" applyAlignment="1">
      <alignment horizontal="center" vertical="center" wrapText="1"/>
    </xf>
    <xf numFmtId="0" fontId="39" fillId="0" borderId="0" xfId="5" applyFont="1" applyAlignment="1">
      <alignment horizontal="center" vertical="center"/>
    </xf>
    <xf numFmtId="0" fontId="28" fillId="0" borderId="0" xfId="5" applyFont="1" applyAlignment="1">
      <alignment horizontal="center" vertical="center"/>
    </xf>
    <xf numFmtId="3" fontId="59" fillId="0" borderId="86" xfId="5" applyNumberFormat="1" applyFont="1" applyBorder="1" applyAlignment="1">
      <alignment horizontal="center" vertical="center"/>
    </xf>
    <xf numFmtId="3" fontId="59" fillId="0" borderId="34" xfId="5" applyNumberFormat="1" applyFont="1" applyBorder="1" applyAlignment="1">
      <alignment horizontal="center" vertical="center"/>
    </xf>
    <xf numFmtId="0" fontId="27" fillId="0" borderId="0" xfId="5" applyFont="1" applyAlignment="1">
      <alignment horizontal="center" vertical="center"/>
    </xf>
    <xf numFmtId="0" fontId="26" fillId="0" borderId="0" xfId="5" applyFont="1" applyAlignment="1">
      <alignment horizontal="center" vertical="center"/>
    </xf>
    <xf numFmtId="164" fontId="59" fillId="2" borderId="85" xfId="5" applyNumberFormat="1" applyFont="1" applyFill="1" applyBorder="1" applyAlignment="1">
      <alignment horizontal="center" vertical="center"/>
    </xf>
    <xf numFmtId="3" fontId="5" fillId="3" borderId="56" xfId="9" applyNumberFormat="1" applyFont="1" applyFill="1" applyBorder="1" applyAlignment="1">
      <alignment horizontal="center" vertical="center" wrapText="1"/>
    </xf>
    <xf numFmtId="3" fontId="23" fillId="0" borderId="56" xfId="2" applyNumberFormat="1" applyFont="1" applyFill="1" applyBorder="1" applyAlignment="1">
      <alignment horizontal="center" vertical="center" readingOrder="2"/>
    </xf>
    <xf numFmtId="0" fontId="22" fillId="2" borderId="57" xfId="2" applyFont="1" applyFill="1" applyBorder="1" applyAlignment="1">
      <alignment horizontal="center" vertical="center" wrapText="1" readingOrder="2"/>
    </xf>
    <xf numFmtId="0" fontId="22" fillId="2" borderId="58" xfId="2" applyFont="1" applyFill="1" applyBorder="1" applyAlignment="1">
      <alignment horizontal="center" vertical="center" wrapText="1" readingOrder="2"/>
    </xf>
    <xf numFmtId="0" fontId="22" fillId="2" borderId="59" xfId="2" applyFont="1" applyFill="1" applyBorder="1" applyAlignment="1">
      <alignment horizontal="center" vertical="center" wrapText="1" readingOrder="2"/>
    </xf>
    <xf numFmtId="0" fontId="22" fillId="2" borderId="60" xfId="2" applyFont="1" applyFill="1" applyBorder="1" applyAlignment="1">
      <alignment horizontal="center" vertical="center" readingOrder="2"/>
    </xf>
    <xf numFmtId="3" fontId="23" fillId="2" borderId="61" xfId="2" applyNumberFormat="1" applyFont="1" applyFill="1" applyBorder="1" applyAlignment="1">
      <alignment horizontal="center" vertical="center" readingOrder="2"/>
    </xf>
    <xf numFmtId="0" fontId="22" fillId="2" borderId="62" xfId="2" applyFont="1" applyFill="1" applyBorder="1" applyAlignment="1">
      <alignment horizontal="center" vertical="center" readingOrder="2"/>
    </xf>
    <xf numFmtId="164" fontId="24" fillId="2" borderId="63" xfId="2" applyNumberFormat="1" applyFont="1" applyFill="1" applyBorder="1" applyAlignment="1">
      <alignment horizontal="center" vertical="center" readingOrder="2"/>
    </xf>
    <xf numFmtId="164" fontId="24" fillId="2" borderId="64" xfId="2" applyNumberFormat="1" applyFont="1" applyFill="1" applyBorder="1" applyAlignment="1">
      <alignment horizontal="center" vertical="center" readingOrder="2"/>
    </xf>
    <xf numFmtId="0" fontId="4" fillId="2" borderId="57" xfId="9" applyFont="1" applyFill="1" applyBorder="1" applyAlignment="1">
      <alignment horizontal="center" vertical="center" wrapText="1"/>
    </xf>
    <xf numFmtId="0" fontId="4" fillId="2" borderId="58" xfId="9" applyFont="1" applyFill="1" applyBorder="1" applyAlignment="1">
      <alignment horizontal="center" vertical="center" wrapText="1"/>
    </xf>
    <xf numFmtId="0" fontId="4" fillId="2" borderId="59" xfId="9" applyFont="1" applyFill="1" applyBorder="1" applyAlignment="1">
      <alignment horizontal="center" vertical="center" wrapText="1"/>
    </xf>
    <xf numFmtId="0" fontId="5" fillId="2" borderId="60" xfId="9" applyFont="1" applyFill="1" applyBorder="1" applyAlignment="1">
      <alignment horizontal="center" vertical="center" wrapText="1"/>
    </xf>
    <xf numFmtId="3" fontId="5" fillId="2" borderId="61" xfId="9" applyNumberFormat="1" applyFont="1" applyFill="1" applyBorder="1" applyAlignment="1">
      <alignment horizontal="center" vertical="center" wrapText="1"/>
    </xf>
    <xf numFmtId="0" fontId="1" fillId="2" borderId="62" xfId="9" applyFont="1" applyFill="1" applyBorder="1" applyAlignment="1">
      <alignment horizontal="center" vertical="center"/>
    </xf>
    <xf numFmtId="164" fontId="59" fillId="2" borderId="87" xfId="5" applyNumberFormat="1" applyFont="1" applyFill="1" applyBorder="1" applyAlignment="1">
      <alignment horizontal="center" vertical="center"/>
    </xf>
    <xf numFmtId="164" fontId="59" fillId="2" borderId="90" xfId="5" applyNumberFormat="1" applyFont="1" applyFill="1" applyBorder="1" applyAlignment="1">
      <alignment horizontal="center" vertical="center"/>
    </xf>
    <xf numFmtId="0" fontId="46" fillId="0" borderId="0" xfId="1" applyFont="1"/>
    <xf numFmtId="3" fontId="5" fillId="2" borderId="1" xfId="1" applyNumberFormat="1" applyFont="1" applyFill="1" applyBorder="1" applyAlignment="1">
      <alignment horizontal="center" vertical="center" wrapText="1"/>
    </xf>
    <xf numFmtId="164" fontId="5" fillId="2" borderId="1" xfId="1" applyNumberFormat="1" applyFont="1" applyFill="1" applyBorder="1" applyAlignment="1">
      <alignment horizontal="center" vertical="center" wrapText="1"/>
    </xf>
    <xf numFmtId="3" fontId="12" fillId="2" borderId="6" xfId="2" applyNumberFormat="1" applyFont="1" applyFill="1" applyBorder="1" applyAlignment="1">
      <alignment horizontal="center" vertical="center"/>
    </xf>
    <xf numFmtId="164" fontId="11" fillId="2" borderId="6" xfId="2" applyNumberFormat="1" applyFont="1" applyFill="1" applyBorder="1" applyAlignment="1">
      <alignment horizontal="center" vertical="center" wrapText="1"/>
    </xf>
    <xf numFmtId="0" fontId="8" fillId="2" borderId="16" xfId="2" applyFont="1" applyFill="1" applyBorder="1" applyAlignment="1">
      <alignment horizontal="center" vertical="center"/>
    </xf>
    <xf numFmtId="3" fontId="11" fillId="3" borderId="16" xfId="2" applyNumberFormat="1" applyFont="1" applyFill="1" applyBorder="1" applyAlignment="1">
      <alignment horizontal="center" vertical="center" wrapText="1"/>
    </xf>
    <xf numFmtId="0" fontId="8" fillId="2" borderId="31" xfId="2" applyFont="1" applyFill="1" applyBorder="1" applyAlignment="1">
      <alignment horizontal="center" vertical="center"/>
    </xf>
    <xf numFmtId="0" fontId="8" fillId="2" borderId="95" xfId="2" applyFont="1" applyFill="1" applyBorder="1" applyAlignment="1">
      <alignment horizontal="center" vertical="center"/>
    </xf>
    <xf numFmtId="3" fontId="11" fillId="3" borderId="95" xfId="2" applyNumberFormat="1" applyFont="1" applyFill="1" applyBorder="1" applyAlignment="1">
      <alignment horizontal="center" vertical="center" wrapText="1"/>
    </xf>
    <xf numFmtId="164" fontId="11" fillId="2" borderId="32" xfId="2" applyNumberFormat="1" applyFont="1" applyFill="1" applyBorder="1" applyAlignment="1">
      <alignment horizontal="center" vertical="center" wrapText="1"/>
    </xf>
    <xf numFmtId="0" fontId="8" fillId="2" borderId="84" xfId="2" applyFont="1" applyFill="1" applyBorder="1" applyAlignment="1">
      <alignment horizontal="center" vertical="center"/>
    </xf>
    <xf numFmtId="164" fontId="11" fillId="2" borderId="85" xfId="2" applyNumberFormat="1" applyFont="1" applyFill="1" applyBorder="1" applyAlignment="1">
      <alignment horizontal="center" vertical="center" wrapText="1"/>
    </xf>
    <xf numFmtId="0" fontId="8" fillId="2" borderId="33" xfId="2" applyFont="1" applyFill="1" applyBorder="1" applyAlignment="1">
      <alignment horizontal="center" vertical="center"/>
    </xf>
    <xf numFmtId="0" fontId="8" fillId="2" borderId="86" xfId="2" applyFont="1" applyFill="1" applyBorder="1" applyAlignment="1">
      <alignment horizontal="center" vertical="center"/>
    </xf>
    <xf numFmtId="3" fontId="11" fillId="3" borderId="86" xfId="2" applyNumberFormat="1" applyFont="1" applyFill="1" applyBorder="1" applyAlignment="1">
      <alignment horizontal="center" vertical="center" wrapText="1"/>
    </xf>
    <xf numFmtId="164" fontId="11" fillId="2" borderId="34" xfId="2" applyNumberFormat="1" applyFont="1" applyFill="1" applyBorder="1" applyAlignment="1">
      <alignment horizontal="center" vertical="center" wrapText="1"/>
    </xf>
    <xf numFmtId="3" fontId="17" fillId="2" borderId="14" xfId="3" applyNumberFormat="1" applyFont="1" applyFill="1" applyBorder="1" applyAlignment="1">
      <alignment horizontal="center" vertical="center"/>
    </xf>
    <xf numFmtId="9" fontId="17" fillId="2" borderId="96" xfId="3" applyNumberFormat="1" applyFont="1" applyFill="1" applyBorder="1" applyAlignment="1">
      <alignment horizontal="center" vertical="center"/>
    </xf>
    <xf numFmtId="0" fontId="40" fillId="2" borderId="29" xfId="0" applyNumberFormat="1" applyFont="1" applyFill="1" applyBorder="1" applyAlignment="1">
      <alignment horizontal="center" vertical="center"/>
    </xf>
    <xf numFmtId="3" fontId="17" fillId="3" borderId="29" xfId="3" applyNumberFormat="1" applyFont="1" applyFill="1" applyBorder="1" applyAlignment="1">
      <alignment horizontal="center" vertical="center"/>
    </xf>
    <xf numFmtId="164" fontId="17" fillId="2" borderId="97" xfId="3" applyNumberFormat="1" applyFont="1" applyFill="1" applyBorder="1" applyAlignment="1">
      <alignment horizontal="center" vertical="center"/>
    </xf>
    <xf numFmtId="0" fontId="40" fillId="2" borderId="30" xfId="0" applyNumberFormat="1" applyFont="1" applyFill="1" applyBorder="1" applyAlignment="1">
      <alignment horizontal="center" vertical="center"/>
    </xf>
    <xf numFmtId="3" fontId="17" fillId="3" borderId="30" xfId="3" applyNumberFormat="1" applyFont="1" applyFill="1" applyBorder="1" applyAlignment="1">
      <alignment horizontal="center" vertical="center"/>
    </xf>
    <xf numFmtId="164" fontId="17" fillId="2" borderId="98" xfId="3" applyNumberFormat="1" applyFont="1" applyFill="1" applyBorder="1" applyAlignment="1">
      <alignment horizontal="center" vertical="center"/>
    </xf>
    <xf numFmtId="3" fontId="17" fillId="3" borderId="100" xfId="3" applyNumberFormat="1" applyFont="1" applyFill="1" applyBorder="1" applyAlignment="1">
      <alignment horizontal="center" vertical="center"/>
    </xf>
    <xf numFmtId="164" fontId="17" fillId="2" borderId="101" xfId="3" applyNumberFormat="1" applyFont="1" applyFill="1" applyBorder="1" applyAlignment="1">
      <alignment horizontal="center" vertical="center"/>
    </xf>
    <xf numFmtId="0" fontId="41" fillId="2" borderId="31" xfId="0" applyFont="1" applyFill="1" applyBorder="1" applyAlignment="1">
      <alignment horizontal="center" vertical="center"/>
    </xf>
    <xf numFmtId="0" fontId="41" fillId="4" borderId="95" xfId="0" applyFont="1" applyFill="1" applyBorder="1" applyAlignment="1">
      <alignment horizontal="center" vertical="center"/>
    </xf>
    <xf numFmtId="0" fontId="41" fillId="2" borderId="95" xfId="0" applyFont="1" applyFill="1" applyBorder="1" applyAlignment="1">
      <alignment horizontal="center" vertical="center"/>
    </xf>
    <xf numFmtId="0" fontId="41" fillId="2" borderId="32" xfId="0" applyFont="1" applyFill="1" applyBorder="1" applyAlignment="1">
      <alignment horizontal="center" vertical="center"/>
    </xf>
    <xf numFmtId="0" fontId="41" fillId="2" borderId="84" xfId="0" applyFont="1" applyFill="1" applyBorder="1" applyAlignment="1">
      <alignment horizontal="center" vertical="center"/>
    </xf>
    <xf numFmtId="0" fontId="41" fillId="2" borderId="33" xfId="0" applyFont="1" applyFill="1" applyBorder="1" applyAlignment="1">
      <alignment horizontal="center" vertical="center"/>
    </xf>
    <xf numFmtId="0" fontId="41" fillId="0" borderId="86" xfId="0" applyFont="1" applyBorder="1" applyAlignment="1">
      <alignment horizontal="center" vertical="center"/>
    </xf>
    <xf numFmtId="164" fontId="41" fillId="2" borderId="85" xfId="0" applyNumberFormat="1" applyFont="1" applyFill="1" applyBorder="1" applyAlignment="1">
      <alignment horizontal="center" vertical="center"/>
    </xf>
    <xf numFmtId="164" fontId="41" fillId="2" borderId="34" xfId="0" applyNumberFormat="1" applyFont="1" applyFill="1" applyBorder="1" applyAlignment="1">
      <alignment horizontal="center" vertical="center"/>
    </xf>
    <xf numFmtId="9" fontId="41" fillId="2" borderId="85" xfId="0" applyNumberFormat="1" applyFont="1" applyFill="1" applyBorder="1" applyAlignment="1">
      <alignment horizontal="center" vertical="center"/>
    </xf>
    <xf numFmtId="0" fontId="41" fillId="2" borderId="102" xfId="0" applyFont="1" applyFill="1" applyBorder="1" applyAlignment="1">
      <alignment horizontal="center" vertical="center"/>
    </xf>
    <xf numFmtId="3" fontId="41" fillId="0" borderId="88" xfId="0" applyNumberFormat="1" applyFont="1" applyBorder="1" applyAlignment="1">
      <alignment horizontal="center" vertical="center"/>
    </xf>
    <xf numFmtId="9" fontId="41" fillId="2" borderId="103" xfId="0" applyNumberFormat="1" applyFont="1" applyFill="1" applyBorder="1" applyAlignment="1">
      <alignment horizontal="center" vertical="center"/>
    </xf>
    <xf numFmtId="0" fontId="62" fillId="2" borderId="89" xfId="0" applyFont="1" applyFill="1" applyBorder="1" applyAlignment="1">
      <alignment horizontal="center" vertical="center"/>
    </xf>
    <xf numFmtId="9" fontId="41" fillId="2" borderId="87" xfId="0" applyNumberFormat="1" applyFont="1" applyFill="1" applyBorder="1" applyAlignment="1">
      <alignment horizontal="center" vertical="center"/>
    </xf>
    <xf numFmtId="164" fontId="41" fillId="2" borderId="87" xfId="0" applyNumberFormat="1" applyFont="1" applyFill="1" applyBorder="1" applyAlignment="1">
      <alignment horizontal="center" vertical="center"/>
    </xf>
    <xf numFmtId="9" fontId="41" fillId="2" borderId="90" xfId="0" applyNumberFormat="1" applyFont="1" applyFill="1" applyBorder="1" applyAlignment="1">
      <alignment horizontal="center" vertical="center"/>
    </xf>
    <xf numFmtId="3" fontId="23" fillId="0" borderId="16" xfId="2" applyNumberFormat="1" applyFont="1" applyFill="1" applyBorder="1" applyAlignment="1">
      <alignment horizontal="center" vertical="center" readingOrder="2"/>
    </xf>
    <xf numFmtId="0" fontId="22" fillId="2" borderId="31" xfId="2" applyFont="1" applyFill="1" applyBorder="1" applyAlignment="1">
      <alignment horizontal="center" vertical="center" wrapText="1" readingOrder="2"/>
    </xf>
    <xf numFmtId="0" fontId="22" fillId="2" borderId="95" xfId="2" applyFont="1" applyFill="1" applyBorder="1" applyAlignment="1">
      <alignment horizontal="center" vertical="center" wrapText="1" readingOrder="2"/>
    </xf>
    <xf numFmtId="0" fontId="22" fillId="2" borderId="32" xfId="2" applyFont="1" applyFill="1" applyBorder="1" applyAlignment="1">
      <alignment horizontal="center" vertical="center" wrapText="1" readingOrder="2"/>
    </xf>
    <xf numFmtId="164" fontId="24" fillId="2" borderId="86" xfId="2" applyNumberFormat="1" applyFont="1" applyFill="1" applyBorder="1" applyAlignment="1">
      <alignment horizontal="center" vertical="center" readingOrder="2"/>
    </xf>
    <xf numFmtId="164" fontId="24" fillId="2" borderId="34" xfId="2" applyNumberFormat="1" applyFont="1" applyFill="1" applyBorder="1" applyAlignment="1">
      <alignment horizontal="center" vertical="center" readingOrder="2"/>
    </xf>
    <xf numFmtId="3" fontId="23" fillId="2" borderId="85" xfId="2" applyNumberFormat="1" applyFont="1" applyFill="1" applyBorder="1" applyAlignment="1">
      <alignment horizontal="center" vertical="center" readingOrder="2"/>
    </xf>
    <xf numFmtId="0" fontId="36" fillId="2" borderId="48" xfId="4" applyFont="1" applyFill="1" applyBorder="1" applyAlignment="1">
      <alignment horizontal="center" vertical="center"/>
    </xf>
    <xf numFmtId="0" fontId="36" fillId="2" borderId="51" xfId="4" applyFont="1" applyFill="1" applyBorder="1" applyAlignment="1">
      <alignment horizontal="center" vertical="center"/>
    </xf>
    <xf numFmtId="0" fontId="64" fillId="0" borderId="0" xfId="9" applyFont="1"/>
    <xf numFmtId="49" fontId="63" fillId="2" borderId="16" xfId="9" applyNumberFormat="1" applyFont="1" applyFill="1" applyBorder="1" applyAlignment="1">
      <alignment horizontal="center" vertical="center"/>
    </xf>
    <xf numFmtId="49" fontId="63" fillId="2" borderId="84" xfId="9" applyNumberFormat="1" applyFont="1" applyFill="1" applyBorder="1" applyAlignment="1">
      <alignment horizontal="center" vertical="center"/>
    </xf>
    <xf numFmtId="49" fontId="63" fillId="2" borderId="85" xfId="9" applyNumberFormat="1" applyFont="1" applyFill="1" applyBorder="1" applyAlignment="1">
      <alignment horizontal="center" vertical="center"/>
    </xf>
    <xf numFmtId="49" fontId="63" fillId="2" borderId="108" xfId="9" applyNumberFormat="1" applyFont="1" applyFill="1" applyBorder="1" applyAlignment="1">
      <alignment horizontal="center" vertical="center"/>
    </xf>
    <xf numFmtId="3" fontId="63" fillId="3" borderId="33" xfId="9" applyNumberFormat="1" applyFont="1" applyFill="1" applyBorder="1" applyAlignment="1">
      <alignment horizontal="center" vertical="center"/>
    </xf>
    <xf numFmtId="3" fontId="63" fillId="3" borderId="86" xfId="9" applyNumberFormat="1" applyFont="1" applyFill="1" applyBorder="1" applyAlignment="1">
      <alignment horizontal="center" vertical="center"/>
    </xf>
    <xf numFmtId="3" fontId="63" fillId="3" borderId="34" xfId="9" applyNumberFormat="1" applyFont="1" applyFill="1" applyBorder="1" applyAlignment="1">
      <alignment horizontal="center" vertical="center"/>
    </xf>
    <xf numFmtId="49" fontId="63" fillId="2" borderId="118" xfId="9" applyNumberFormat="1" applyFont="1" applyFill="1" applyBorder="1" applyAlignment="1">
      <alignment horizontal="center" vertical="center"/>
    </xf>
    <xf numFmtId="3" fontId="63" fillId="3" borderId="119" xfId="9" applyNumberFormat="1" applyFont="1" applyFill="1" applyBorder="1" applyAlignment="1">
      <alignment horizontal="center" vertical="center"/>
    </xf>
    <xf numFmtId="0" fontId="22" fillId="2" borderId="33" xfId="2" applyFont="1" applyFill="1" applyBorder="1" applyAlignment="1">
      <alignment horizontal="center" vertical="center" readingOrder="2"/>
    </xf>
    <xf numFmtId="0" fontId="22" fillId="6" borderId="84" xfId="2" applyFont="1" applyFill="1" applyBorder="1" applyAlignment="1">
      <alignment horizontal="center" vertical="center" readingOrder="2"/>
    </xf>
    <xf numFmtId="0" fontId="22" fillId="6" borderId="84" xfId="2" applyFont="1" applyFill="1" applyBorder="1" applyAlignment="1">
      <alignment horizontal="center" vertical="center"/>
    </xf>
    <xf numFmtId="164" fontId="5" fillId="2" borderId="2" xfId="1" applyNumberFormat="1" applyFont="1" applyFill="1" applyBorder="1" applyAlignment="1">
      <alignment horizontal="center" vertical="center" wrapText="1"/>
    </xf>
    <xf numFmtId="164" fontId="5" fillId="2" borderId="91" xfId="1" applyNumberFormat="1" applyFont="1" applyFill="1" applyBorder="1" applyAlignment="1">
      <alignment horizontal="center" vertical="center" wrapText="1"/>
    </xf>
    <xf numFmtId="0" fontId="65" fillId="7" borderId="16" xfId="0" applyFont="1" applyFill="1" applyBorder="1" applyAlignment="1">
      <alignment horizontal="justify" vertical="center" wrapText="1" readingOrder="2"/>
    </xf>
    <xf numFmtId="0" fontId="65" fillId="8" borderId="16" xfId="0" applyFont="1" applyFill="1" applyBorder="1" applyAlignment="1">
      <alignment horizontal="right" vertical="center" wrapText="1" readingOrder="2"/>
    </xf>
    <xf numFmtId="0" fontId="65" fillId="0" borderId="16" xfId="0" applyFont="1" applyBorder="1" applyAlignment="1">
      <alignment horizontal="justify" vertical="center" wrapText="1" readingOrder="2"/>
    </xf>
    <xf numFmtId="0" fontId="67" fillId="0" borderId="16" xfId="0" applyFont="1" applyBorder="1" applyAlignment="1">
      <alignment horizontal="right" vertical="center" wrapText="1" readingOrder="2"/>
    </xf>
    <xf numFmtId="0" fontId="65" fillId="0" borderId="16" xfId="0" applyFont="1" applyBorder="1" applyAlignment="1">
      <alignment horizontal="right" vertical="center" wrapText="1" readingOrder="2"/>
    </xf>
    <xf numFmtId="0" fontId="65" fillId="8" borderId="16" xfId="0" applyFont="1" applyFill="1" applyBorder="1" applyAlignment="1">
      <alignment horizontal="justify" vertical="center" wrapText="1" readingOrder="2"/>
    </xf>
    <xf numFmtId="0" fontId="67" fillId="0" borderId="16" xfId="0" applyFont="1" applyBorder="1" applyAlignment="1">
      <alignment vertical="center" wrapText="1" readingOrder="2"/>
    </xf>
    <xf numFmtId="0" fontId="67" fillId="8" borderId="16" xfId="0" applyFont="1" applyFill="1" applyBorder="1" applyAlignment="1">
      <alignment horizontal="right" vertical="center" wrapText="1" readingOrder="2"/>
    </xf>
    <xf numFmtId="0" fontId="67" fillId="8" borderId="16" xfId="0" applyFont="1" applyFill="1" applyBorder="1" applyAlignment="1">
      <alignment vertical="center" wrapText="1" readingOrder="2"/>
    </xf>
    <xf numFmtId="0" fontId="68" fillId="0" borderId="16" xfId="16" applyBorder="1" applyAlignment="1">
      <alignment horizontal="right" vertical="center" wrapText="1" readingOrder="2"/>
    </xf>
    <xf numFmtId="0" fontId="65" fillId="8" borderId="16" xfId="0" applyFont="1" applyFill="1" applyBorder="1" applyAlignment="1">
      <alignment horizontal="center" vertical="center" wrapText="1" readingOrder="2"/>
    </xf>
    <xf numFmtId="0" fontId="69" fillId="8" borderId="16" xfId="0" applyFont="1" applyFill="1" applyBorder="1" applyAlignment="1">
      <alignment horizontal="center" vertical="center" wrapText="1" readingOrder="2"/>
    </xf>
    <xf numFmtId="0" fontId="65" fillId="0" borderId="16" xfId="0" applyFont="1" applyBorder="1" applyAlignment="1">
      <alignment horizontal="center" vertical="center" wrapText="1" readingOrder="2"/>
    </xf>
    <xf numFmtId="0" fontId="69" fillId="0" borderId="16" xfId="0" applyFont="1" applyBorder="1" applyAlignment="1">
      <alignment horizontal="center" vertical="center" wrapText="1" readingOrder="2"/>
    </xf>
    <xf numFmtId="0" fontId="66" fillId="7" borderId="16" xfId="0" applyFont="1" applyFill="1" applyBorder="1" applyAlignment="1">
      <alignment horizontal="justify" vertical="center" wrapText="1" readingOrder="2"/>
    </xf>
    <xf numFmtId="0" fontId="67" fillId="8" borderId="16" xfId="0" applyFont="1" applyFill="1" applyBorder="1" applyAlignment="1">
      <alignment horizontal="right" vertical="center" wrapText="1" readingOrder="2"/>
    </xf>
    <xf numFmtId="0" fontId="60" fillId="0" borderId="0" xfId="0" applyFont="1" applyAlignment="1">
      <alignment horizontal="center" vertical="center" wrapText="1" readingOrder="1"/>
    </xf>
    <xf numFmtId="0" fontId="60" fillId="0" borderId="0" xfId="0" applyFont="1" applyAlignment="1">
      <alignment horizontal="center" vertical="center" readingOrder="1"/>
    </xf>
    <xf numFmtId="0" fontId="19" fillId="0" borderId="0" xfId="2" applyFont="1" applyFill="1" applyAlignment="1">
      <alignment horizontal="center" vertical="center" readingOrder="2"/>
    </xf>
    <xf numFmtId="0" fontId="45" fillId="0" borderId="0" xfId="0" applyFont="1" applyAlignment="1">
      <alignment horizontal="center" vertical="center" readingOrder="1"/>
    </xf>
    <xf numFmtId="0" fontId="53" fillId="0" borderId="0" xfId="5" applyFont="1" applyFill="1" applyAlignment="1">
      <alignment horizontal="center" vertical="center"/>
    </xf>
    <xf numFmtId="0" fontId="56" fillId="2" borderId="78" xfId="5" applyFont="1" applyFill="1" applyBorder="1" applyAlignment="1">
      <alignment horizontal="center" vertical="center" wrapText="1"/>
    </xf>
    <xf numFmtId="0" fontId="56" fillId="2" borderId="79" xfId="5" applyFont="1" applyFill="1" applyBorder="1" applyAlignment="1">
      <alignment horizontal="center" vertical="center" wrapText="1"/>
    </xf>
    <xf numFmtId="0" fontId="56" fillId="2" borderId="80" xfId="5" applyFont="1" applyFill="1" applyBorder="1" applyAlignment="1">
      <alignment horizontal="center" vertical="center" wrapText="1"/>
    </xf>
    <xf numFmtId="0" fontId="59" fillId="2" borderId="89" xfId="5" applyFont="1" applyFill="1" applyBorder="1" applyAlignment="1">
      <alignment horizontal="center" vertical="center" wrapText="1"/>
    </xf>
    <xf numFmtId="0" fontId="59" fillId="2" borderId="87" xfId="5" applyFont="1" applyFill="1" applyBorder="1" applyAlignment="1">
      <alignment horizontal="center" vertical="center" wrapText="1"/>
    </xf>
    <xf numFmtId="0" fontId="59" fillId="2" borderId="33" xfId="5" applyFont="1" applyFill="1" applyBorder="1" applyAlignment="1">
      <alignment horizontal="center" vertical="center"/>
    </xf>
    <xf numFmtId="0" fontId="59" fillId="2" borderId="86" xfId="5" applyFont="1" applyFill="1" applyBorder="1" applyAlignment="1">
      <alignment horizontal="center" vertical="center"/>
    </xf>
    <xf numFmtId="0" fontId="55" fillId="0" borderId="0" xfId="0" applyFont="1" applyAlignment="1">
      <alignment horizontal="center" vertical="center" readingOrder="1"/>
    </xf>
    <xf numFmtId="0" fontId="44" fillId="0" borderId="0" xfId="4" applyFont="1" applyFill="1" applyAlignment="1">
      <alignment horizontal="center" vertical="center"/>
    </xf>
    <xf numFmtId="0" fontId="31" fillId="2" borderId="38" xfId="4" applyFont="1" applyFill="1" applyBorder="1" applyAlignment="1">
      <alignment horizontal="center" vertical="center" wrapText="1"/>
    </xf>
    <xf numFmtId="0" fontId="31" fillId="2" borderId="44" xfId="4" applyFont="1" applyFill="1" applyBorder="1" applyAlignment="1">
      <alignment horizontal="center" vertical="center" wrapText="1"/>
    </xf>
    <xf numFmtId="0" fontId="31" fillId="2" borderId="46" xfId="4" applyFont="1" applyFill="1" applyBorder="1" applyAlignment="1">
      <alignment horizontal="center" vertical="center" wrapText="1"/>
    </xf>
    <xf numFmtId="0" fontId="32" fillId="2" borderId="39" xfId="4" applyFont="1" applyFill="1" applyBorder="1" applyAlignment="1">
      <alignment horizontal="center" vertical="center" wrapText="1"/>
    </xf>
    <xf numFmtId="0" fontId="32" fillId="2" borderId="40" xfId="4" applyFont="1" applyFill="1" applyBorder="1" applyAlignment="1">
      <alignment horizontal="center" vertical="center" wrapText="1"/>
    </xf>
    <xf numFmtId="0" fontId="32" fillId="2" borderId="41" xfId="4" applyFont="1" applyFill="1" applyBorder="1" applyAlignment="1">
      <alignment horizontal="center" vertical="center" wrapText="1"/>
    </xf>
    <xf numFmtId="0" fontId="33" fillId="2" borderId="42" xfId="4" applyFont="1" applyFill="1" applyBorder="1" applyAlignment="1">
      <alignment horizontal="center" vertical="center" wrapText="1"/>
    </xf>
    <xf numFmtId="0" fontId="33" fillId="2" borderId="22" xfId="4" applyFont="1" applyFill="1" applyBorder="1" applyAlignment="1">
      <alignment horizontal="center" vertical="center" wrapText="1"/>
    </xf>
    <xf numFmtId="0" fontId="33" fillId="2" borderId="27" xfId="4" applyFont="1" applyFill="1" applyBorder="1" applyAlignment="1">
      <alignment horizontal="center" vertical="center" wrapText="1"/>
    </xf>
    <xf numFmtId="0" fontId="34" fillId="2" borderId="43" xfId="4" applyFont="1" applyFill="1" applyBorder="1" applyAlignment="1">
      <alignment horizontal="center" vertical="center" wrapText="1"/>
    </xf>
    <xf numFmtId="0" fontId="33" fillId="2" borderId="45" xfId="4" applyFont="1" applyFill="1" applyBorder="1" applyAlignment="1">
      <alignment horizontal="center" vertical="center" wrapText="1"/>
    </xf>
    <xf numFmtId="0" fontId="33" fillId="2" borderId="47" xfId="4" applyFont="1" applyFill="1" applyBorder="1" applyAlignment="1">
      <alignment horizontal="center" vertical="center" wrapText="1"/>
    </xf>
    <xf numFmtId="0" fontId="34" fillId="2" borderId="19" xfId="4" applyFont="1" applyFill="1" applyBorder="1" applyAlignment="1">
      <alignment horizontal="center" vertical="center" wrapText="1"/>
    </xf>
    <xf numFmtId="0" fontId="34" fillId="2" borderId="20" xfId="4" applyFont="1" applyFill="1" applyBorder="1" applyAlignment="1">
      <alignment horizontal="center" vertical="center" wrapText="1"/>
    </xf>
    <xf numFmtId="0" fontId="33" fillId="2" borderId="17" xfId="4" applyFont="1" applyFill="1" applyBorder="1" applyAlignment="1">
      <alignment horizontal="center" vertical="center" wrapText="1"/>
    </xf>
    <xf numFmtId="0" fontId="33" fillId="2" borderId="25" xfId="4" applyFont="1" applyFill="1" applyBorder="1" applyAlignment="1">
      <alignment horizontal="center" vertical="center" wrapText="1"/>
    </xf>
    <xf numFmtId="0" fontId="34" fillId="2" borderId="21" xfId="4" applyFont="1" applyFill="1" applyBorder="1" applyAlignment="1">
      <alignment horizontal="center" vertical="center" wrapText="1"/>
    </xf>
    <xf numFmtId="0" fontId="63" fillId="2" borderId="104" xfId="9" applyFont="1" applyFill="1" applyBorder="1" applyAlignment="1">
      <alignment horizontal="center" vertical="center"/>
    </xf>
    <xf numFmtId="0" fontId="63" fillId="2" borderId="106" xfId="9" applyFont="1" applyFill="1" applyBorder="1" applyAlignment="1">
      <alignment horizontal="center" vertical="center"/>
    </xf>
    <xf numFmtId="49" fontId="63" fillId="2" borderId="31" xfId="9" applyNumberFormat="1" applyFont="1" applyFill="1" applyBorder="1" applyAlignment="1">
      <alignment horizontal="center" vertical="center"/>
    </xf>
    <xf numFmtId="49" fontId="63" fillId="2" borderId="95" xfId="9" applyNumberFormat="1" applyFont="1" applyFill="1" applyBorder="1" applyAlignment="1">
      <alignment horizontal="center" vertical="center"/>
    </xf>
    <xf numFmtId="49" fontId="63" fillId="2" borderId="32" xfId="9" applyNumberFormat="1" applyFont="1" applyFill="1" applyBorder="1" applyAlignment="1">
      <alignment horizontal="center" vertical="center"/>
    </xf>
    <xf numFmtId="49" fontId="63" fillId="2" borderId="117" xfId="9" applyNumberFormat="1" applyFont="1" applyFill="1" applyBorder="1" applyAlignment="1">
      <alignment horizontal="center" vertical="center"/>
    </xf>
    <xf numFmtId="49" fontId="63" fillId="2" borderId="105" xfId="9" applyNumberFormat="1" applyFont="1" applyFill="1" applyBorder="1" applyAlignment="1">
      <alignment horizontal="center" vertical="center" wrapText="1"/>
    </xf>
    <xf numFmtId="49" fontId="63" fillId="2" borderId="107" xfId="9" applyNumberFormat="1" applyFont="1" applyFill="1" applyBorder="1" applyAlignment="1">
      <alignment horizontal="center" vertical="center" wrapText="1"/>
    </xf>
    <xf numFmtId="49" fontId="63" fillId="2" borderId="84" xfId="9" applyNumberFormat="1" applyFont="1" applyFill="1" applyBorder="1" applyAlignment="1">
      <alignment horizontal="center" vertical="center"/>
    </xf>
    <xf numFmtId="49" fontId="63" fillId="2" borderId="16" xfId="9" applyNumberFormat="1" applyFont="1" applyFill="1" applyBorder="1" applyAlignment="1">
      <alignment horizontal="center" vertical="center"/>
    </xf>
    <xf numFmtId="49" fontId="63" fillId="2" borderId="85" xfId="9" applyNumberFormat="1" applyFont="1" applyFill="1" applyBorder="1" applyAlignment="1">
      <alignment horizontal="center" vertical="center"/>
    </xf>
    <xf numFmtId="49" fontId="63" fillId="2" borderId="118" xfId="9" applyNumberFormat="1" applyFont="1" applyFill="1" applyBorder="1" applyAlignment="1">
      <alignment horizontal="center" vertical="center"/>
    </xf>
    <xf numFmtId="49" fontId="63" fillId="2" borderId="114" xfId="9" applyNumberFormat="1" applyFont="1" applyFill="1" applyBorder="1" applyAlignment="1">
      <alignment horizontal="center" vertical="center"/>
    </xf>
    <xf numFmtId="49" fontId="63" fillId="2" borderId="115" xfId="9" applyNumberFormat="1" applyFont="1" applyFill="1" applyBorder="1" applyAlignment="1">
      <alignment horizontal="center" vertical="center"/>
    </xf>
    <xf numFmtId="3" fontId="63" fillId="2" borderId="116" xfId="9" applyNumberFormat="1" applyFont="1" applyFill="1" applyBorder="1" applyAlignment="1">
      <alignment horizontal="center" vertical="center"/>
    </xf>
    <xf numFmtId="3" fontId="63" fillId="2" borderId="91" xfId="9" applyNumberFormat="1" applyFont="1" applyFill="1" applyBorder="1" applyAlignment="1">
      <alignment horizontal="center" vertical="center"/>
    </xf>
    <xf numFmtId="3" fontId="63" fillId="2" borderId="115" xfId="9" applyNumberFormat="1" applyFont="1" applyFill="1" applyBorder="1" applyAlignment="1">
      <alignment horizontal="center" vertical="center"/>
    </xf>
    <xf numFmtId="164" fontId="63" fillId="2" borderId="109" xfId="9" applyNumberFormat="1" applyFont="1" applyFill="1" applyBorder="1" applyAlignment="1">
      <alignment horizontal="center" vertical="center"/>
    </xf>
    <xf numFmtId="164" fontId="63" fillId="2" borderId="113" xfId="9" applyNumberFormat="1" applyFont="1" applyFill="1" applyBorder="1" applyAlignment="1">
      <alignment horizontal="center" vertical="center"/>
    </xf>
    <xf numFmtId="164" fontId="63" fillId="2" borderId="112" xfId="9" applyNumberFormat="1" applyFont="1" applyFill="1" applyBorder="1" applyAlignment="1">
      <alignment horizontal="center" vertical="center"/>
    </xf>
    <xf numFmtId="3" fontId="63" fillId="2" borderId="109" xfId="9" applyNumberFormat="1" applyFont="1" applyFill="1" applyBorder="1" applyAlignment="1">
      <alignment horizontal="center" vertical="center"/>
    </xf>
    <xf numFmtId="3" fontId="63" fillId="2" borderId="110" xfId="9" applyNumberFormat="1" applyFont="1" applyFill="1" applyBorder="1" applyAlignment="1">
      <alignment horizontal="center" vertical="center"/>
    </xf>
    <xf numFmtId="3" fontId="63" fillId="2" borderId="111" xfId="9" applyNumberFormat="1" applyFont="1" applyFill="1" applyBorder="1" applyAlignment="1">
      <alignment horizontal="center" vertical="center"/>
    </xf>
    <xf numFmtId="3" fontId="63" fillId="2" borderId="112" xfId="9" applyNumberFormat="1" applyFont="1" applyFill="1" applyBorder="1" applyAlignment="1">
      <alignment horizontal="center" vertical="center"/>
    </xf>
    <xf numFmtId="3" fontId="63" fillId="2" borderId="113" xfId="9" applyNumberFormat="1" applyFont="1" applyFill="1" applyBorder="1" applyAlignment="1">
      <alignment horizontal="center" vertical="center"/>
    </xf>
    <xf numFmtId="0" fontId="61" fillId="3" borderId="37" xfId="1" applyFont="1" applyFill="1" applyBorder="1" applyAlignment="1">
      <alignment horizontal="center" vertical="center" wrapText="1"/>
    </xf>
    <xf numFmtId="0" fontId="14" fillId="0" borderId="0" xfId="2" applyFont="1" applyFill="1" applyBorder="1" applyAlignment="1">
      <alignment horizontal="center" vertical="center" wrapText="1"/>
    </xf>
    <xf numFmtId="0" fontId="14" fillId="0" borderId="0" xfId="2" applyFont="1" applyFill="1" applyBorder="1" applyAlignment="1">
      <alignment horizontal="center" vertical="center"/>
    </xf>
    <xf numFmtId="0" fontId="8" fillId="2" borderId="93" xfId="2" applyFont="1" applyFill="1" applyBorder="1" applyAlignment="1">
      <alignment horizontal="center" vertical="center"/>
    </xf>
    <xf numFmtId="0" fontId="8" fillId="2" borderId="94" xfId="2" applyFont="1" applyFill="1" applyBorder="1" applyAlignment="1">
      <alignment horizontal="center" vertical="center"/>
    </xf>
    <xf numFmtId="0" fontId="10" fillId="2" borderId="5" xfId="2" applyFont="1" applyFill="1" applyBorder="1" applyAlignment="1">
      <alignment horizontal="center" vertical="center" wrapText="1"/>
    </xf>
    <xf numFmtId="0" fontId="10" fillId="2" borderId="92"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8" fillId="2" borderId="92" xfId="2" applyFont="1" applyFill="1" applyBorder="1" applyAlignment="1">
      <alignment horizontal="center" vertical="center" wrapText="1"/>
    </xf>
    <xf numFmtId="49" fontId="16" fillId="2" borderId="99" xfId="3" applyNumberFormat="1" applyFont="1" applyFill="1" applyBorder="1" applyAlignment="1">
      <alignment horizontal="center" vertical="center"/>
    </xf>
    <xf numFmtId="49" fontId="16" fillId="2" borderId="100" xfId="3" applyNumberFormat="1" applyFont="1" applyFill="1" applyBorder="1" applyAlignment="1">
      <alignment horizontal="center" vertical="center"/>
    </xf>
    <xf numFmtId="49" fontId="15" fillId="2" borderId="12" xfId="3" applyNumberFormat="1" applyFont="1" applyFill="1" applyBorder="1" applyAlignment="1">
      <alignment horizontal="center" vertical="center"/>
    </xf>
    <xf numFmtId="49" fontId="15" fillId="2" borderId="13" xfId="3" applyNumberFormat="1" applyFont="1" applyFill="1" applyBorder="1" applyAlignment="1">
      <alignment horizontal="center" vertical="center"/>
    </xf>
    <xf numFmtId="0" fontId="8" fillId="0" borderId="13" xfId="3" applyFont="1" applyBorder="1" applyAlignment="1">
      <alignment horizontal="center" vertical="center" wrapText="1"/>
    </xf>
    <xf numFmtId="0" fontId="62" fillId="0" borderId="0" xfId="0" applyFont="1" applyBorder="1" applyAlignment="1">
      <alignment horizontal="center" vertical="center"/>
    </xf>
    <xf numFmtId="0" fontId="45" fillId="0" borderId="0" xfId="0" applyFont="1" applyAlignment="1">
      <alignment horizontal="center" vertical="center" wrapText="1" readingOrder="2"/>
    </xf>
    <xf numFmtId="0" fontId="45" fillId="0" borderId="0" xfId="0" applyFont="1" applyAlignment="1">
      <alignment horizontal="center" vertical="center" readingOrder="2"/>
    </xf>
    <xf numFmtId="0" fontId="42" fillId="2" borderId="31" xfId="2" applyFont="1" applyFill="1" applyBorder="1" applyAlignment="1">
      <alignment horizontal="center" vertical="center" readingOrder="2"/>
    </xf>
    <xf numFmtId="0" fontId="42" fillId="2" borderId="32" xfId="2" applyFont="1" applyFill="1" applyBorder="1" applyAlignment="1">
      <alignment horizontal="center" vertical="center" readingOrder="2"/>
    </xf>
    <xf numFmtId="0" fontId="42" fillId="2" borderId="33" xfId="2" applyFont="1" applyFill="1" applyBorder="1" applyAlignment="1">
      <alignment horizontal="center" vertical="center" readingOrder="2"/>
    </xf>
    <xf numFmtId="0" fontId="42" fillId="2" borderId="34" xfId="2" applyFont="1" applyFill="1" applyBorder="1" applyAlignment="1">
      <alignment horizontal="center" vertical="center" readingOrder="2"/>
    </xf>
    <xf numFmtId="0" fontId="1" fillId="2" borderId="70" xfId="9" applyFill="1" applyBorder="1" applyAlignment="1">
      <alignment horizontal="center" vertical="center"/>
    </xf>
    <xf numFmtId="0" fontId="1" fillId="2" borderId="61" xfId="9" applyFill="1" applyBorder="1" applyAlignment="1">
      <alignment horizontal="center" vertical="center"/>
    </xf>
    <xf numFmtId="0" fontId="46" fillId="2" borderId="71" xfId="9" applyFont="1" applyFill="1" applyBorder="1" applyAlignment="1">
      <alignment horizontal="center" vertical="center" wrapText="1"/>
    </xf>
    <xf numFmtId="0" fontId="46" fillId="2" borderId="73" xfId="9" applyFont="1" applyFill="1" applyBorder="1" applyAlignment="1">
      <alignment horizontal="center" vertical="center" wrapText="1"/>
    </xf>
    <xf numFmtId="0" fontId="52" fillId="0" borderId="0" xfId="9" applyFont="1" applyAlignment="1">
      <alignment horizontal="center" vertical="center"/>
    </xf>
    <xf numFmtId="0" fontId="47" fillId="2" borderId="68" xfId="11" applyFont="1" applyFill="1" applyBorder="1" applyAlignment="1">
      <alignment horizontal="center" vertical="center" wrapText="1" readingOrder="2"/>
    </xf>
    <xf numFmtId="0" fontId="47" fillId="2" borderId="72" xfId="11" applyFont="1" applyFill="1" applyBorder="1" applyAlignment="1">
      <alignment horizontal="center" vertical="center" wrapText="1" readingOrder="2"/>
    </xf>
    <xf numFmtId="0" fontId="47" fillId="2" borderId="69" xfId="11" applyFont="1" applyFill="1" applyBorder="1" applyAlignment="1">
      <alignment horizontal="center" vertical="center" wrapText="1" readingOrder="2"/>
    </xf>
  </cellXfs>
  <cellStyles count="17">
    <cellStyle name="Hyperlink" xfId="16" builtinId="8"/>
    <cellStyle name="Normal" xfId="0" builtinId="0"/>
    <cellStyle name="Normal 2" xfId="1"/>
    <cellStyle name="Normal 2 2" xfId="5"/>
    <cellStyle name="Normal 2 3" xfId="9"/>
    <cellStyle name="Normal 2 4" xfId="15"/>
    <cellStyle name="Normal 3" xfId="2"/>
    <cellStyle name="Normal 3 2" xfId="4"/>
    <cellStyle name="Normal 3 2 2" xfId="11"/>
    <cellStyle name="Normal 4" xfId="3"/>
    <cellStyle name="Normal 4 2" xfId="10"/>
    <cellStyle name="Normal 5" xfId="6"/>
    <cellStyle name="Normal 5 2" xfId="7"/>
    <cellStyle name="Normal 5 2 2" xfId="13"/>
    <cellStyle name="Normal 5 3" xfId="12"/>
    <cellStyle name="Normal 6" xfId="8"/>
    <cellStyle name="Normal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75D8-4EEB-ABDF-2F9899E51D9D}"/>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07AB-4D66-8D38-41032B20DB17}"/>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EA6E-44CF-A166-63836F6D2392}"/>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361E-49A4-9FF7-8056D6235C28}"/>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0</xdr:row>
      <xdr:rowOff>0</xdr:rowOff>
    </xdr:from>
    <xdr:to>
      <xdr:col>5</xdr:col>
      <xdr:colOff>0</xdr:colOff>
      <xdr:row>0</xdr:row>
      <xdr:rowOff>0</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9</xdr:col>
      <xdr:colOff>66675</xdr:colOff>
      <xdr:row>0</xdr:row>
      <xdr:rowOff>0</xdr:rowOff>
    </xdr:from>
    <xdr:to>
      <xdr:col>14</xdr:col>
      <xdr:colOff>19050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66675</xdr:colOff>
      <xdr:row>0</xdr:row>
      <xdr:rowOff>0</xdr:rowOff>
    </xdr:from>
    <xdr:to>
      <xdr:col>14</xdr:col>
      <xdr:colOff>19050</xdr:colOff>
      <xdr:row>0</xdr:row>
      <xdr:rowOff>0</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23/&#1575;&#1604;&#1575;&#1581;&#1589;&#1575;&#1574;&#1610;&#1577;%20&#1575;&#1604;&#1587;&#1606;&#1608;&#1610;&#1577;%202023/&#1605;&#1604;&#1601;&#1575;&#1578;%20&#1573;&#1593;&#1583;&#1575;&#1583;%20&#1575;&#1604;&#1575;&#1581;&#1589;&#1575;&#1574;&#1610;&#1577;%20&#1575;&#1604;&#1587;&#1606;&#1608;&#1610;&#1577;/&#1575;&#1604;&#1573;&#1581;&#1589;&#1575;&#1574;&#1610;&#1577;%20&#1575;&#1604;&#1587;&#1606;&#1608;&#1610;&#157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الصفحة 1"/>
      <sheetName val="عدد القضايا بالمحافظات"/>
      <sheetName val="جهة البلاغ"/>
      <sheetName val="الجرائم العشر"/>
      <sheetName val="التقنية"/>
      <sheetName val="مقارنة بالتصنيف"/>
      <sheetName val="مقارنة بالمحافظات"/>
      <sheetName val="جهة البلاغ "/>
      <sheetName val="التصنيف القانوني بالمحافظات"/>
      <sheetName val="القضايا بالشهور"/>
      <sheetName val="اعلى 10 دوائر"/>
      <sheetName val="التغيير العددي"/>
      <sheetName val="الدوائر بالتصنيف"/>
      <sheetName val="المتهمين"/>
      <sheetName val="المتهمين بالمحافظات"/>
      <sheetName val="الجرائم بالمحافظات"/>
      <sheetName val="مقارنة بالجرائم"/>
      <sheetName val="الجرائم بالجنسيات"/>
      <sheetName val="نوع التصرف"/>
      <sheetName val="سبب الحفظ"/>
      <sheetName val="البراءة"/>
    </sheetNames>
    <sheetDataSet>
      <sheetData sheetId="0"/>
      <sheetData sheetId="1"/>
      <sheetData sheetId="2"/>
      <sheetData sheetId="3"/>
      <sheetData sheetId="4"/>
      <sheetData sheetId="5"/>
      <sheetData sheetId="6"/>
      <sheetData sheetId="7"/>
      <sheetData sheetId="8">
        <row r="3">
          <cell r="B3">
            <v>701</v>
          </cell>
          <cell r="C3">
            <v>15730</v>
          </cell>
        </row>
        <row r="14">
          <cell r="B14">
            <v>1777</v>
          </cell>
          <cell r="C14">
            <v>35777</v>
          </cell>
        </row>
      </sheetData>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opendata@opp.gov.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rightToLeft="1" tabSelected="1" workbookViewId="0">
      <selection activeCell="B8" sqref="B8"/>
    </sheetView>
  </sheetViews>
  <sheetFormatPr defaultRowHeight="15"/>
  <cols>
    <col min="1" max="1" width="19.7109375" customWidth="1"/>
    <col min="2" max="2" width="38.7109375" customWidth="1"/>
    <col min="3" max="3" width="24.7109375" customWidth="1"/>
    <col min="4" max="4" width="39.5703125" customWidth="1"/>
  </cols>
  <sheetData>
    <row r="1" spans="1:4" ht="45" customHeight="1">
      <c r="A1" s="178" t="s">
        <v>112</v>
      </c>
      <c r="B1" s="192" t="s">
        <v>188</v>
      </c>
      <c r="C1" s="192"/>
      <c r="D1" s="192"/>
    </row>
    <row r="2" spans="1:4" ht="84" customHeight="1">
      <c r="A2" s="179" t="s">
        <v>113</v>
      </c>
      <c r="B2" s="193" t="s">
        <v>114</v>
      </c>
      <c r="C2" s="193"/>
      <c r="D2" s="193"/>
    </row>
    <row r="3" spans="1:4" ht="15.75">
      <c r="A3" s="180" t="s">
        <v>115</v>
      </c>
      <c r="B3" s="181"/>
      <c r="C3" s="182" t="s">
        <v>116</v>
      </c>
      <c r="D3" s="181" t="s">
        <v>117</v>
      </c>
    </row>
    <row r="4" spans="1:4" ht="15.75">
      <c r="A4" s="183" t="s">
        <v>118</v>
      </c>
      <c r="B4" s="193"/>
      <c r="C4" s="193"/>
      <c r="D4" s="193"/>
    </row>
    <row r="5" spans="1:4" ht="15.75">
      <c r="A5" s="180" t="s">
        <v>119</v>
      </c>
      <c r="B5" s="184">
        <v>2024</v>
      </c>
      <c r="C5" s="182" t="s">
        <v>120</v>
      </c>
      <c r="D5" s="181" t="s">
        <v>187</v>
      </c>
    </row>
    <row r="6" spans="1:4" ht="15.75">
      <c r="A6" s="183" t="s">
        <v>121</v>
      </c>
      <c r="B6" s="185" t="s">
        <v>122</v>
      </c>
      <c r="C6" s="179" t="s">
        <v>123</v>
      </c>
      <c r="D6" s="186">
        <v>24489633</v>
      </c>
    </row>
    <row r="7" spans="1:4" ht="31.5" customHeight="1">
      <c r="A7" s="180" t="s">
        <v>124</v>
      </c>
      <c r="B7" s="187" t="s">
        <v>125</v>
      </c>
      <c r="C7" s="182" t="s">
        <v>126</v>
      </c>
      <c r="D7" s="181" t="s">
        <v>127</v>
      </c>
    </row>
    <row r="8" spans="1:4" ht="31.5">
      <c r="A8" s="183" t="s">
        <v>128</v>
      </c>
      <c r="B8" s="185">
        <v>2023</v>
      </c>
      <c r="C8" s="179" t="s">
        <v>129</v>
      </c>
      <c r="D8" s="185" t="s">
        <v>130</v>
      </c>
    </row>
    <row r="9" spans="1:4" ht="94.5">
      <c r="A9" s="180" t="s">
        <v>131</v>
      </c>
      <c r="B9" s="181" t="s">
        <v>132</v>
      </c>
      <c r="C9" s="180" t="s">
        <v>133</v>
      </c>
      <c r="D9" s="181" t="s">
        <v>134</v>
      </c>
    </row>
    <row r="10" spans="1:4" ht="15.75">
      <c r="A10" s="183" t="s">
        <v>135</v>
      </c>
      <c r="B10" s="193" t="s">
        <v>136</v>
      </c>
      <c r="C10" s="193"/>
      <c r="D10" s="193"/>
    </row>
  </sheetData>
  <mergeCells count="4">
    <mergeCell ref="B1:D1"/>
    <mergeCell ref="B2:D2"/>
    <mergeCell ref="B4:D4"/>
    <mergeCell ref="B10:D10"/>
  </mergeCells>
  <hyperlinks>
    <hyperlink ref="B7" r:id="rId1"/>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5"/>
  <dimension ref="A2:E12"/>
  <sheetViews>
    <sheetView rightToLeft="1" workbookViewId="0">
      <selection activeCell="J15" sqref="J15"/>
    </sheetView>
  </sheetViews>
  <sheetFormatPr defaultColWidth="9" defaultRowHeight="23.25"/>
  <cols>
    <col min="1" max="1" width="27.140625" style="30" customWidth="1"/>
    <col min="2" max="2" width="10.7109375" style="30" hidden="1" customWidth="1"/>
    <col min="3" max="3" width="9.140625" style="30" bestFit="1" customWidth="1"/>
    <col min="4" max="4" width="12.7109375" style="30" customWidth="1"/>
    <col min="5" max="5" width="11.42578125" style="30" customWidth="1"/>
    <col min="6" max="16384" width="9" style="30"/>
  </cols>
  <sheetData>
    <row r="2" spans="1:5" ht="43.5" customHeight="1" thickBot="1">
      <c r="A2" s="264" t="s">
        <v>99</v>
      </c>
      <c r="B2" s="264"/>
      <c r="C2" s="264"/>
      <c r="D2" s="264"/>
      <c r="E2" s="264"/>
    </row>
    <row r="3" spans="1:5" s="31" customFormat="1" ht="27" customHeight="1">
      <c r="A3" s="137" t="s">
        <v>77</v>
      </c>
      <c r="B3" s="138">
        <v>2020</v>
      </c>
      <c r="C3" s="139">
        <v>2022</v>
      </c>
      <c r="D3" s="139">
        <v>2023</v>
      </c>
      <c r="E3" s="140" t="s">
        <v>31</v>
      </c>
    </row>
    <row r="4" spans="1:5" s="31" customFormat="1" ht="27" customHeight="1">
      <c r="A4" s="141" t="s">
        <v>39</v>
      </c>
      <c r="B4" s="43">
        <v>20767</v>
      </c>
      <c r="C4" s="43">
        <v>30888</v>
      </c>
      <c r="D4" s="43">
        <v>36755</v>
      </c>
      <c r="E4" s="146">
        <f>(D4-C4)/C4</f>
        <v>0.18994431494431493</v>
      </c>
    </row>
    <row r="5" spans="1:5" s="31" customFormat="1" ht="27" customHeight="1" thickBot="1">
      <c r="A5" s="147" t="s">
        <v>48</v>
      </c>
      <c r="B5" s="148">
        <v>23831</v>
      </c>
      <c r="C5" s="148">
        <v>32277</v>
      </c>
      <c r="D5" s="148">
        <v>37836</v>
      </c>
      <c r="E5" s="149">
        <f t="shared" ref="E5:E6" si="0">(D5-C5)/C5</f>
        <v>0.17222790222139603</v>
      </c>
    </row>
    <row r="6" spans="1:5" s="31" customFormat="1" ht="27" customHeight="1" thickBot="1">
      <c r="A6" s="150" t="s">
        <v>40</v>
      </c>
      <c r="B6" s="151">
        <f>B4/B5</f>
        <v>0.87142797196928368</v>
      </c>
      <c r="C6" s="151">
        <f>C4/C5</f>
        <v>0.95696626080490754</v>
      </c>
      <c r="D6" s="152">
        <v>0.97</v>
      </c>
      <c r="E6" s="153">
        <f t="shared" si="0"/>
        <v>1.3619852369852317E-2</v>
      </c>
    </row>
    <row r="8" spans="1:5" ht="24" thickBot="1"/>
    <row r="9" spans="1:5">
      <c r="A9" s="137" t="s">
        <v>77</v>
      </c>
      <c r="B9" s="138">
        <v>2020</v>
      </c>
      <c r="C9" s="139">
        <v>2022</v>
      </c>
      <c r="D9" s="139">
        <v>2023</v>
      </c>
      <c r="E9" s="140" t="s">
        <v>31</v>
      </c>
    </row>
    <row r="10" spans="1:5">
      <c r="A10" s="141" t="s">
        <v>41</v>
      </c>
      <c r="B10" s="43">
        <v>113680</v>
      </c>
      <c r="C10" s="43">
        <v>154856</v>
      </c>
      <c r="D10" s="43">
        <v>188305</v>
      </c>
      <c r="E10" s="144">
        <f>(D10-C10)/C10</f>
        <v>0.21600067159167227</v>
      </c>
    </row>
    <row r="11" spans="1:5">
      <c r="A11" s="141" t="s">
        <v>42</v>
      </c>
      <c r="B11" s="43">
        <v>42620</v>
      </c>
      <c r="C11" s="43">
        <v>60971</v>
      </c>
      <c r="D11" s="43">
        <v>67500</v>
      </c>
      <c r="E11" s="144">
        <f t="shared" ref="E11:E12" si="1">(D11-C11)/C11</f>
        <v>0.10708369552738187</v>
      </c>
    </row>
    <row r="12" spans="1:5" ht="24" thickBot="1">
      <c r="A12" s="142" t="s">
        <v>43</v>
      </c>
      <c r="B12" s="143">
        <v>865</v>
      </c>
      <c r="C12" s="143">
        <v>798</v>
      </c>
      <c r="D12" s="143">
        <v>849</v>
      </c>
      <c r="E12" s="145">
        <f t="shared" si="1"/>
        <v>6.3909774436090222E-2</v>
      </c>
    </row>
  </sheetData>
  <mergeCells count="1">
    <mergeCell ref="A2:E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
  <sheetViews>
    <sheetView rightToLeft="1" zoomScale="62" zoomScaleNormal="62" workbookViewId="0">
      <selection activeCell="H7" sqref="H7"/>
    </sheetView>
  </sheetViews>
  <sheetFormatPr defaultColWidth="9.140625" defaultRowHeight="29.25"/>
  <cols>
    <col min="1" max="1" width="34.85546875" style="20" customWidth="1"/>
    <col min="2" max="2" width="17.7109375" style="20" customWidth="1"/>
    <col min="3" max="3" width="24.140625" style="20" customWidth="1"/>
    <col min="4" max="4" width="26.7109375" style="20" customWidth="1"/>
    <col min="5" max="5" width="23" style="20" customWidth="1"/>
    <col min="6" max="6" width="23.140625" style="20" customWidth="1"/>
    <col min="7" max="7" width="22.7109375" style="20" customWidth="1"/>
    <col min="8" max="8" width="24.140625" style="20" customWidth="1"/>
    <col min="9" max="9" width="20.140625" style="20" customWidth="1"/>
    <col min="10" max="10" width="18.7109375" style="20" hidden="1" customWidth="1"/>
    <col min="11" max="18" width="0" style="20" hidden="1" customWidth="1"/>
    <col min="19" max="16384" width="9.140625" style="20"/>
  </cols>
  <sheetData>
    <row r="1" spans="1:21" ht="36.75" customHeight="1">
      <c r="B1" s="196"/>
      <c r="C1" s="196"/>
      <c r="D1" s="196"/>
      <c r="E1" s="196"/>
      <c r="F1" s="196"/>
      <c r="G1" s="196"/>
      <c r="H1" s="196"/>
      <c r="I1" s="196"/>
      <c r="J1" s="196"/>
      <c r="K1" s="196"/>
      <c r="L1" s="196"/>
      <c r="M1" s="196"/>
      <c r="N1" s="196"/>
      <c r="O1" s="196"/>
      <c r="P1" s="196"/>
      <c r="Q1" s="196"/>
      <c r="R1" s="196"/>
      <c r="S1" s="21"/>
      <c r="T1" s="22"/>
      <c r="U1" s="22"/>
    </row>
    <row r="2" spans="1:21" ht="99.75" customHeight="1">
      <c r="A2" s="265" t="s">
        <v>100</v>
      </c>
      <c r="B2" s="266"/>
      <c r="C2" s="266"/>
      <c r="D2" s="266"/>
      <c r="E2" s="266"/>
      <c r="F2" s="266"/>
      <c r="G2" s="266"/>
      <c r="H2" s="54"/>
      <c r="I2" s="54"/>
      <c r="J2" s="54"/>
      <c r="K2" s="54"/>
      <c r="L2" s="54"/>
      <c r="M2" s="54"/>
      <c r="N2" s="54"/>
      <c r="O2" s="54"/>
      <c r="P2" s="54"/>
      <c r="Q2" s="54"/>
      <c r="R2" s="54"/>
      <c r="S2" s="21"/>
      <c r="T2" s="22"/>
      <c r="U2" s="22"/>
    </row>
    <row r="3" spans="1:21" ht="59.25" customHeight="1" thickBot="1"/>
    <row r="4" spans="1:21" ht="70.5" customHeight="1">
      <c r="A4" s="155" t="s">
        <v>77</v>
      </c>
      <c r="B4" s="156" t="s">
        <v>35</v>
      </c>
      <c r="C4" s="156" t="s">
        <v>34</v>
      </c>
      <c r="D4" s="156" t="s">
        <v>33</v>
      </c>
      <c r="E4" s="156" t="s">
        <v>32</v>
      </c>
      <c r="F4" s="156" t="s">
        <v>36</v>
      </c>
      <c r="G4" s="157" t="s">
        <v>37</v>
      </c>
    </row>
    <row r="5" spans="1:21" ht="44.25" customHeight="1">
      <c r="A5" s="175" t="s">
        <v>78</v>
      </c>
      <c r="B5" s="154">
        <v>1378</v>
      </c>
      <c r="C5" s="154">
        <v>30543</v>
      </c>
      <c r="D5" s="154">
        <v>12</v>
      </c>
      <c r="E5" s="154">
        <v>341</v>
      </c>
      <c r="F5" s="154">
        <v>3</v>
      </c>
      <c r="G5" s="160">
        <v>32277</v>
      </c>
    </row>
    <row r="6" spans="1:21" ht="37.5" customHeight="1">
      <c r="A6" s="174" t="s">
        <v>79</v>
      </c>
      <c r="B6" s="154">
        <v>1777</v>
      </c>
      <c r="C6" s="154">
        <v>35777</v>
      </c>
      <c r="D6" s="154">
        <v>16</v>
      </c>
      <c r="E6" s="154">
        <v>264</v>
      </c>
      <c r="F6" s="154">
        <v>2</v>
      </c>
      <c r="G6" s="160">
        <f>SUM(B6:F6)</f>
        <v>37836</v>
      </c>
    </row>
    <row r="7" spans="1:21" ht="78" customHeight="1" thickBot="1">
      <c r="A7" s="173" t="s">
        <v>31</v>
      </c>
      <c r="B7" s="158">
        <f>((B6-B5)/B5)</f>
        <v>0.2895500725689405</v>
      </c>
      <c r="C7" s="158">
        <f t="shared" ref="C7:G7" si="0">((C6-C5)/C5)</f>
        <v>0.17136496087483222</v>
      </c>
      <c r="D7" s="158">
        <f t="shared" si="0"/>
        <v>0.33333333333333331</v>
      </c>
      <c r="E7" s="158">
        <f t="shared" si="0"/>
        <v>-0.22580645161290322</v>
      </c>
      <c r="F7" s="158">
        <f t="shared" si="0"/>
        <v>-0.33333333333333331</v>
      </c>
      <c r="G7" s="159">
        <f t="shared" si="0"/>
        <v>0.17222790222139603</v>
      </c>
    </row>
    <row r="8" spans="1:21" ht="30" thickBot="1"/>
    <row r="9" spans="1:21" ht="33">
      <c r="A9" s="267" t="s">
        <v>49</v>
      </c>
      <c r="B9" s="268"/>
      <c r="C9" s="33">
        <f>'[1]التصنيف القانوني بالمحافظات'!B3/'[1]التصنيف القانوني بالمحافظات'!B14</f>
        <v>0.39448508722566122</v>
      </c>
    </row>
    <row r="10" spans="1:21" ht="33.75" thickBot="1">
      <c r="A10" s="269" t="s">
        <v>50</v>
      </c>
      <c r="B10" s="270"/>
      <c r="C10" s="34">
        <f>'[1]التصنيف القانوني بالمحافظات'!C3/'[1]التصنيف القانوني بالمحافظات'!C14</f>
        <v>0.43966794309193058</v>
      </c>
    </row>
  </sheetData>
  <mergeCells count="4">
    <mergeCell ref="B1:R1"/>
    <mergeCell ref="A2:G2"/>
    <mergeCell ref="A9:B9"/>
    <mergeCell ref="A10:B10"/>
  </mergeCells>
  <printOptions horizontalCentered="1"/>
  <pageMargins left="0.35433070866141736" right="0.35433070866141736" top="0.70866141732283472" bottom="0.39370078740157483" header="0.51181102362204722" footer="0.51181102362204722"/>
  <pageSetup scale="63" fitToHeight="2"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rightToLeft="1" workbookViewId="0">
      <selection activeCell="H5" sqref="H5"/>
    </sheetView>
  </sheetViews>
  <sheetFormatPr defaultRowHeight="15"/>
  <cols>
    <col min="1" max="1" width="20.85546875" style="56" customWidth="1"/>
    <col min="2" max="2" width="15.5703125" style="56" customWidth="1"/>
    <col min="3" max="3" width="15" style="56" customWidth="1"/>
    <col min="4" max="4" width="15.85546875" style="56" customWidth="1"/>
    <col min="5" max="5" width="10.85546875" style="56" customWidth="1"/>
    <col min="6" max="16384" width="9.140625" style="56"/>
  </cols>
  <sheetData>
    <row r="1" spans="1:5" ht="45.75" customHeight="1">
      <c r="A1" s="275" t="s">
        <v>111</v>
      </c>
      <c r="B1" s="275"/>
      <c r="C1" s="275"/>
      <c r="D1" s="275"/>
      <c r="E1" s="275"/>
    </row>
    <row r="2" spans="1:5" ht="15.75" thickBot="1"/>
    <row r="3" spans="1:5" ht="21.75" customHeight="1">
      <c r="A3" s="276" t="s">
        <v>77</v>
      </c>
      <c r="B3" s="278" t="s">
        <v>74</v>
      </c>
      <c r="C3" s="278"/>
      <c r="D3" s="271" t="s">
        <v>1</v>
      </c>
      <c r="E3" s="273" t="s">
        <v>80</v>
      </c>
    </row>
    <row r="4" spans="1:5" s="57" customFormat="1" ht="63" customHeight="1">
      <c r="A4" s="277"/>
      <c r="B4" s="58" t="s">
        <v>75</v>
      </c>
      <c r="C4" s="58" t="s">
        <v>76</v>
      </c>
      <c r="D4" s="272"/>
      <c r="E4" s="274"/>
    </row>
    <row r="5" spans="1:5" ht="57" customHeight="1">
      <c r="A5" s="70" t="s">
        <v>78</v>
      </c>
      <c r="B5" s="62">
        <v>13923</v>
      </c>
      <c r="C5" s="62">
        <v>1519</v>
      </c>
      <c r="D5" s="63">
        <f>SUM(B5:C5)</f>
        <v>15442</v>
      </c>
      <c r="E5" s="71">
        <f>B5/D5</f>
        <v>0.90163191296464185</v>
      </c>
    </row>
    <row r="6" spans="1:5" ht="61.5" customHeight="1" thickBot="1">
      <c r="A6" s="72" t="s">
        <v>79</v>
      </c>
      <c r="B6" s="73">
        <v>15530</v>
      </c>
      <c r="C6" s="73">
        <v>2300</v>
      </c>
      <c r="D6" s="74">
        <f>SUM(B6:C6)</f>
        <v>17830</v>
      </c>
      <c r="E6" s="75">
        <f t="shared" ref="E6" si="0">B6/D6</f>
        <v>0.87100392596747056</v>
      </c>
    </row>
    <row r="7" spans="1:5" ht="61.5" customHeight="1" thickBot="1">
      <c r="A7" s="67" t="s">
        <v>66</v>
      </c>
      <c r="B7" s="68">
        <f>B6-B5</f>
        <v>1607</v>
      </c>
      <c r="C7" s="68">
        <f t="shared" ref="C7:D7" si="1">C6-C5</f>
        <v>781</v>
      </c>
      <c r="D7" s="69">
        <f t="shared" si="1"/>
        <v>2388</v>
      </c>
    </row>
    <row r="8" spans="1:5" ht="49.5" customHeight="1" thickBot="1">
      <c r="A8" s="64" t="s">
        <v>31</v>
      </c>
      <c r="B8" s="65">
        <f>B7/B5</f>
        <v>0.11542052718523307</v>
      </c>
      <c r="C8" s="65">
        <f t="shared" ref="C8:D8" si="2">C7/C5</f>
        <v>0.51415404871626069</v>
      </c>
      <c r="D8" s="66">
        <f t="shared" si="2"/>
        <v>0.15464318093511203</v>
      </c>
    </row>
  </sheetData>
  <mergeCells count="5">
    <mergeCell ref="D3:D4"/>
    <mergeCell ref="E3:E4"/>
    <mergeCell ref="A1:E1"/>
    <mergeCell ref="A3:A4"/>
    <mergeCell ref="B3:C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rightToLeft="1" topLeftCell="A7" workbookViewId="0">
      <selection activeCell="F5" sqref="F5"/>
    </sheetView>
  </sheetViews>
  <sheetFormatPr defaultRowHeight="15"/>
  <cols>
    <col min="1" max="1" width="4.7109375" customWidth="1"/>
    <col min="2" max="2" width="17.7109375" customWidth="1"/>
    <col min="3" max="3" width="35" bestFit="1" customWidth="1"/>
    <col min="4" max="4" width="13.7109375" customWidth="1"/>
    <col min="5" max="5" width="19.42578125" bestFit="1" customWidth="1"/>
  </cols>
  <sheetData>
    <row r="1" spans="1:5" ht="47.25">
      <c r="A1" s="188" t="s">
        <v>137</v>
      </c>
      <c r="B1" s="189" t="s">
        <v>138</v>
      </c>
      <c r="C1" s="189" t="s">
        <v>139</v>
      </c>
      <c r="D1" s="189" t="s">
        <v>140</v>
      </c>
      <c r="E1" s="189" t="s">
        <v>141</v>
      </c>
    </row>
    <row r="2" spans="1:5" ht="15.75">
      <c r="A2" s="190">
        <v>1</v>
      </c>
      <c r="B2" s="191" t="s">
        <v>142</v>
      </c>
      <c r="C2" s="191" t="s">
        <v>143</v>
      </c>
      <c r="D2" s="191" t="s">
        <v>144</v>
      </c>
      <c r="E2" s="191" t="s">
        <v>145</v>
      </c>
    </row>
    <row r="3" spans="1:5" ht="31.5">
      <c r="A3" s="188">
        <v>2</v>
      </c>
      <c r="B3" s="189" t="s">
        <v>146</v>
      </c>
      <c r="C3" s="189" t="s">
        <v>147</v>
      </c>
      <c r="D3" s="189" t="s">
        <v>148</v>
      </c>
      <c r="E3" s="189" t="s">
        <v>145</v>
      </c>
    </row>
    <row r="4" spans="1:5" ht="31.5">
      <c r="A4" s="190">
        <v>3</v>
      </c>
      <c r="B4" s="191" t="s">
        <v>149</v>
      </c>
      <c r="C4" s="191" t="s">
        <v>150</v>
      </c>
      <c r="D4" s="191" t="s">
        <v>151</v>
      </c>
      <c r="E4" s="191" t="s">
        <v>145</v>
      </c>
    </row>
    <row r="5" spans="1:5" ht="15.75">
      <c r="A5" s="188">
        <v>4</v>
      </c>
      <c r="B5" s="189" t="s">
        <v>152</v>
      </c>
      <c r="C5" s="189" t="s">
        <v>153</v>
      </c>
      <c r="D5" s="189" t="s">
        <v>154</v>
      </c>
      <c r="E5" s="189" t="s">
        <v>145</v>
      </c>
    </row>
    <row r="6" spans="1:5" ht="31.5">
      <c r="A6" s="190">
        <v>5</v>
      </c>
      <c r="B6" s="191" t="s">
        <v>155</v>
      </c>
      <c r="C6" s="191" t="s">
        <v>156</v>
      </c>
      <c r="D6" s="191" t="s">
        <v>154</v>
      </c>
      <c r="E6" s="191" t="s">
        <v>145</v>
      </c>
    </row>
    <row r="7" spans="1:5" ht="31.5">
      <c r="A7" s="188">
        <v>6</v>
      </c>
      <c r="B7" s="189" t="s">
        <v>157</v>
      </c>
      <c r="C7" s="189" t="s">
        <v>158</v>
      </c>
      <c r="D7" s="189" t="s">
        <v>154</v>
      </c>
      <c r="E7" s="189" t="s">
        <v>145</v>
      </c>
    </row>
    <row r="8" spans="1:5" ht="15.75">
      <c r="A8" s="190">
        <v>7</v>
      </c>
      <c r="B8" s="191" t="s">
        <v>159</v>
      </c>
      <c r="C8" s="191" t="s">
        <v>160</v>
      </c>
      <c r="D8" s="191" t="s">
        <v>154</v>
      </c>
      <c r="E8" s="191" t="s">
        <v>145</v>
      </c>
    </row>
    <row r="9" spans="1:5" ht="31.5">
      <c r="A9" s="190">
        <v>8</v>
      </c>
      <c r="B9" s="191" t="s">
        <v>161</v>
      </c>
      <c r="C9" s="191" t="s">
        <v>162</v>
      </c>
      <c r="D9" s="191" t="s">
        <v>154</v>
      </c>
      <c r="E9" s="191" t="s">
        <v>145</v>
      </c>
    </row>
    <row r="10" spans="1:5" ht="15.75">
      <c r="A10" s="188">
        <v>9</v>
      </c>
      <c r="B10" s="189" t="s">
        <v>163</v>
      </c>
      <c r="C10" s="189" t="s">
        <v>164</v>
      </c>
      <c r="D10" s="189" t="s">
        <v>154</v>
      </c>
      <c r="E10" s="189" t="s">
        <v>145</v>
      </c>
    </row>
    <row r="11" spans="1:5" ht="31.5">
      <c r="A11" s="190">
        <v>10</v>
      </c>
      <c r="B11" s="191" t="s">
        <v>165</v>
      </c>
      <c r="C11" s="191" t="s">
        <v>166</v>
      </c>
      <c r="D11" s="191" t="s">
        <v>148</v>
      </c>
      <c r="E11" s="191" t="s">
        <v>145</v>
      </c>
    </row>
    <row r="12" spans="1:5" ht="31.5">
      <c r="A12" s="188">
        <v>11</v>
      </c>
      <c r="B12" s="189" t="s">
        <v>167</v>
      </c>
      <c r="C12" s="189" t="s">
        <v>168</v>
      </c>
      <c r="D12" s="189" t="s">
        <v>148</v>
      </c>
      <c r="E12" s="189" t="s">
        <v>145</v>
      </c>
    </row>
    <row r="13" spans="1:5" ht="31.5">
      <c r="A13" s="190">
        <v>12</v>
      </c>
      <c r="B13" s="191" t="s">
        <v>169</v>
      </c>
      <c r="C13" s="191" t="s">
        <v>170</v>
      </c>
      <c r="D13" s="191" t="s">
        <v>148</v>
      </c>
      <c r="E13" s="191" t="s">
        <v>145</v>
      </c>
    </row>
    <row r="14" spans="1:5" ht="15.75">
      <c r="A14" s="188">
        <v>13</v>
      </c>
      <c r="B14" s="189" t="s">
        <v>171</v>
      </c>
      <c r="C14" s="189" t="s">
        <v>172</v>
      </c>
      <c r="D14" s="189" t="s">
        <v>173</v>
      </c>
      <c r="E14" s="189" t="s">
        <v>145</v>
      </c>
    </row>
    <row r="15" spans="1:5" ht="31.5">
      <c r="A15" s="190">
        <v>14</v>
      </c>
      <c r="B15" s="191" t="s">
        <v>18</v>
      </c>
      <c r="C15" s="191" t="s">
        <v>174</v>
      </c>
      <c r="D15" s="191" t="s">
        <v>151</v>
      </c>
      <c r="E15" s="191" t="s">
        <v>145</v>
      </c>
    </row>
    <row r="16" spans="1:5" ht="15.75">
      <c r="A16" s="190">
        <v>15</v>
      </c>
      <c r="B16" s="191" t="s">
        <v>175</v>
      </c>
      <c r="C16" s="191" t="s">
        <v>176</v>
      </c>
      <c r="D16" s="191" t="s">
        <v>173</v>
      </c>
      <c r="E16" s="191" t="s">
        <v>145</v>
      </c>
    </row>
    <row r="17" spans="1:5" ht="31.5">
      <c r="A17" s="188">
        <v>16</v>
      </c>
      <c r="B17" s="189" t="s">
        <v>177</v>
      </c>
      <c r="C17" s="189" t="s">
        <v>178</v>
      </c>
      <c r="D17" s="189" t="s">
        <v>148</v>
      </c>
      <c r="E17" s="189" t="s">
        <v>145</v>
      </c>
    </row>
    <row r="18" spans="1:5" ht="31.5">
      <c r="A18" s="190">
        <v>17</v>
      </c>
      <c r="B18" s="191" t="s">
        <v>179</v>
      </c>
      <c r="C18" s="191" t="s">
        <v>180</v>
      </c>
      <c r="D18" s="191" t="s">
        <v>148</v>
      </c>
      <c r="E18" s="191" t="s">
        <v>145</v>
      </c>
    </row>
    <row r="19" spans="1:5" ht="31.5">
      <c r="A19" s="188">
        <v>18</v>
      </c>
      <c r="B19" s="189" t="s">
        <v>181</v>
      </c>
      <c r="C19" s="189" t="s">
        <v>182</v>
      </c>
      <c r="D19" s="189" t="s">
        <v>148</v>
      </c>
      <c r="E19" s="189" t="s">
        <v>145</v>
      </c>
    </row>
    <row r="20" spans="1:5" ht="31.5">
      <c r="A20" s="190">
        <v>19</v>
      </c>
      <c r="B20" s="191" t="s">
        <v>183</v>
      </c>
      <c r="C20" s="191" t="s">
        <v>184</v>
      </c>
      <c r="D20" s="191" t="s">
        <v>148</v>
      </c>
      <c r="E20" s="191" t="s">
        <v>145</v>
      </c>
    </row>
    <row r="21" spans="1:5" ht="31.5">
      <c r="A21" s="188">
        <v>20</v>
      </c>
      <c r="B21" s="189" t="s">
        <v>185</v>
      </c>
      <c r="C21" s="189" t="s">
        <v>186</v>
      </c>
      <c r="D21" s="189" t="s">
        <v>148</v>
      </c>
      <c r="E21" s="189" t="s">
        <v>145</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rightToLeft="1" workbookViewId="0">
      <selection activeCell="P13" sqref="P13"/>
    </sheetView>
  </sheetViews>
  <sheetFormatPr defaultColWidth="9.140625" defaultRowHeight="15"/>
  <cols>
    <col min="1" max="1" width="22.140625" style="55" customWidth="1"/>
    <col min="2" max="4" width="9.140625" style="55"/>
    <col min="5" max="5" width="12.140625" style="55" bestFit="1" customWidth="1"/>
    <col min="6" max="16384" width="9.140625" style="55"/>
  </cols>
  <sheetData>
    <row r="1" spans="1:5" s="79" customFormat="1" ht="59.25" customHeight="1">
      <c r="A1" s="194" t="s">
        <v>93</v>
      </c>
      <c r="B1" s="195"/>
      <c r="C1" s="195"/>
      <c r="D1" s="195"/>
      <c r="E1" s="195"/>
    </row>
    <row r="2" spans="1:5" ht="31.5" customHeight="1" thickBot="1"/>
    <row r="3" spans="1:5" ht="60.75" customHeight="1">
      <c r="A3" s="102" t="s">
        <v>92</v>
      </c>
      <c r="B3" s="103" t="s">
        <v>86</v>
      </c>
      <c r="C3" s="103" t="s">
        <v>87</v>
      </c>
      <c r="D3" s="103" t="s">
        <v>88</v>
      </c>
      <c r="E3" s="104" t="s">
        <v>1</v>
      </c>
    </row>
    <row r="4" spans="1:5" ht="49.5" customHeight="1">
      <c r="A4" s="105" t="s">
        <v>85</v>
      </c>
      <c r="B4" s="92">
        <v>1777</v>
      </c>
      <c r="C4" s="92">
        <v>35777</v>
      </c>
      <c r="D4" s="92">
        <v>282</v>
      </c>
      <c r="E4" s="106">
        <f>SUM(B4:D4)</f>
        <v>37836</v>
      </c>
    </row>
    <row r="5" spans="1:5" s="59" customFormat="1" ht="36.75" customHeight="1" thickBot="1">
      <c r="A5" s="107" t="s">
        <v>38</v>
      </c>
      <c r="B5" s="60">
        <f>B4/$E$4</f>
        <v>4.6965852627127602E-2</v>
      </c>
      <c r="C5" s="60">
        <f>C4/$E$4</f>
        <v>0.94558092821651341</v>
      </c>
      <c r="D5" s="60">
        <f>D4/$E$4</f>
        <v>7.4532191563590235E-3</v>
      </c>
      <c r="E5" s="61">
        <f>E4/$E$4</f>
        <v>1</v>
      </c>
    </row>
  </sheetData>
  <mergeCells count="1">
    <mergeCell ref="A1:E1"/>
  </mergeCells>
  <pageMargins left="0.70866141732283472" right="0.70866141732283472" top="0.74803149606299213" bottom="0.74803149606299213" header="0.31496062992125984" footer="0.31496062992125984"/>
  <pageSetup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6"/>
  <dimension ref="A1:E7"/>
  <sheetViews>
    <sheetView rightToLeft="1" zoomScale="62" zoomScaleNormal="62" workbookViewId="0">
      <selection activeCell="L15" sqref="L15"/>
    </sheetView>
  </sheetViews>
  <sheetFormatPr defaultColWidth="9.140625" defaultRowHeight="29.25"/>
  <cols>
    <col min="1" max="1" width="34.85546875" style="20" customWidth="1"/>
    <col min="2" max="2" width="17.7109375" style="20" customWidth="1"/>
    <col min="3" max="3" width="24.140625" style="20" customWidth="1"/>
    <col min="4" max="4" width="26.7109375" style="20" customWidth="1"/>
    <col min="5" max="5" width="23" style="20" customWidth="1"/>
    <col min="6" max="16384" width="9.140625" style="20"/>
  </cols>
  <sheetData>
    <row r="1" spans="1:5" ht="36.75" customHeight="1">
      <c r="B1" s="196"/>
      <c r="C1" s="196"/>
      <c r="D1" s="196"/>
      <c r="E1" s="196"/>
    </row>
    <row r="2" spans="1:5" ht="40.5" customHeight="1">
      <c r="A2" s="197" t="s">
        <v>91</v>
      </c>
      <c r="B2" s="197"/>
      <c r="C2" s="197"/>
      <c r="D2" s="197"/>
      <c r="E2" s="197"/>
    </row>
    <row r="3" spans="1:5" ht="59.25" customHeight="1" thickBot="1"/>
    <row r="4" spans="1:5" ht="70.5" customHeight="1">
      <c r="A4" s="94" t="s">
        <v>77</v>
      </c>
      <c r="B4" s="95" t="s">
        <v>90</v>
      </c>
      <c r="C4" s="95" t="s">
        <v>89</v>
      </c>
      <c r="D4" s="95" t="s">
        <v>88</v>
      </c>
      <c r="E4" s="96" t="s">
        <v>37</v>
      </c>
    </row>
    <row r="5" spans="1:5" ht="44.25" customHeight="1">
      <c r="A5" s="97">
        <v>2022</v>
      </c>
      <c r="B5" s="93">
        <v>1378</v>
      </c>
      <c r="C5" s="93">
        <v>30543</v>
      </c>
      <c r="D5" s="93">
        <v>356</v>
      </c>
      <c r="E5" s="98">
        <f>SUM(B5:D5)</f>
        <v>32277</v>
      </c>
    </row>
    <row r="6" spans="1:5" ht="37.5" customHeight="1">
      <c r="A6" s="97">
        <v>2023</v>
      </c>
      <c r="B6" s="93">
        <v>1777</v>
      </c>
      <c r="C6" s="93">
        <v>35777</v>
      </c>
      <c r="D6" s="93">
        <v>282</v>
      </c>
      <c r="E6" s="98">
        <f>SUM(B6:D6)</f>
        <v>37836</v>
      </c>
    </row>
    <row r="7" spans="1:5" ht="78" customHeight="1" thickBot="1">
      <c r="A7" s="99" t="s">
        <v>31</v>
      </c>
      <c r="B7" s="100">
        <f>((B6-B5)/B5)</f>
        <v>0.2895500725689405</v>
      </c>
      <c r="C7" s="100">
        <f t="shared" ref="C7:E7" si="0">((C6-C5)/C5)</f>
        <v>0.17136496087483222</v>
      </c>
      <c r="D7" s="100">
        <f t="shared" si="0"/>
        <v>-0.20786516853932585</v>
      </c>
      <c r="E7" s="101">
        <f t="shared" si="0"/>
        <v>0.17222790222139603</v>
      </c>
    </row>
  </sheetData>
  <mergeCells count="2">
    <mergeCell ref="B1:E1"/>
    <mergeCell ref="A2:E2"/>
  </mergeCells>
  <printOptions horizontalCentered="1"/>
  <pageMargins left="0.35433070866141736" right="0.35433070866141736" top="0.70866141732283472" bottom="0.39370078740157483" header="0.51181102362204722" footer="0.51181102362204722"/>
  <pageSetup scale="63" fitToHeight="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Zeros="0" rightToLeft="1" zoomScale="60" zoomScaleNormal="60" workbookViewId="0">
      <selection activeCell="J17" sqref="J17"/>
    </sheetView>
  </sheetViews>
  <sheetFormatPr defaultColWidth="9.140625" defaultRowHeight="12.75"/>
  <cols>
    <col min="1" max="1" width="11.7109375" style="76" customWidth="1"/>
    <col min="2" max="2" width="11.7109375" style="77" customWidth="1"/>
    <col min="3" max="3" width="18" style="77" customWidth="1"/>
    <col min="4" max="4" width="22.7109375" style="77" customWidth="1"/>
    <col min="5" max="5" width="24.140625" style="77" customWidth="1"/>
    <col min="6" max="6" width="18.140625" style="77" customWidth="1"/>
    <col min="7" max="7" width="34" style="77" customWidth="1"/>
    <col min="8" max="8" width="27.140625" style="77" customWidth="1"/>
    <col min="9" max="9" width="21.28515625" style="77" customWidth="1"/>
    <col min="10" max="16384" width="9.140625" style="77"/>
  </cols>
  <sheetData>
    <row r="1" spans="1:9" ht="15" customHeight="1"/>
    <row r="2" spans="1:9" s="79" customFormat="1" ht="18.75" customHeight="1">
      <c r="A2" s="198"/>
      <c r="B2" s="198"/>
      <c r="C2" s="198"/>
      <c r="D2" s="198"/>
      <c r="E2" s="198"/>
      <c r="F2" s="198"/>
      <c r="G2" s="198"/>
      <c r="H2" s="78"/>
    </row>
    <row r="3" spans="1:9" s="79" customFormat="1" ht="59.25" customHeight="1">
      <c r="A3" s="206" t="s">
        <v>95</v>
      </c>
      <c r="B3" s="206"/>
      <c r="C3" s="206"/>
      <c r="D3" s="206"/>
      <c r="E3" s="206"/>
      <c r="F3" s="206"/>
      <c r="G3" s="206"/>
      <c r="H3" s="206"/>
      <c r="I3" s="206"/>
    </row>
    <row r="4" spans="1:9" s="79" customFormat="1" ht="55.5" customHeight="1">
      <c r="A4" s="197"/>
      <c r="B4" s="197"/>
      <c r="C4" s="197"/>
      <c r="D4" s="197"/>
      <c r="E4" s="197"/>
      <c r="F4" s="197"/>
      <c r="G4" s="197"/>
      <c r="H4" s="197"/>
    </row>
    <row r="5" spans="1:9" s="79" customFormat="1" ht="16.5" customHeight="1">
      <c r="A5" s="80"/>
      <c r="B5" s="81"/>
      <c r="C5" s="81"/>
      <c r="D5" s="81"/>
      <c r="E5" s="81"/>
      <c r="F5" s="81"/>
      <c r="G5" s="81"/>
      <c r="H5" s="81"/>
    </row>
    <row r="6" spans="1:9" s="79" customFormat="1" ht="16.5" customHeight="1">
      <c r="A6" s="80"/>
      <c r="B6" s="81"/>
      <c r="C6" s="81"/>
      <c r="D6" s="81"/>
      <c r="E6" s="81"/>
      <c r="F6" s="81"/>
      <c r="G6" s="81"/>
      <c r="H6" s="81"/>
    </row>
    <row r="7" spans="1:9" s="79" customFormat="1" ht="36.75" customHeight="1" thickBot="1">
      <c r="A7" s="80"/>
      <c r="B7" s="81"/>
      <c r="C7" s="81"/>
      <c r="D7" s="81"/>
      <c r="E7" s="81"/>
      <c r="F7" s="81"/>
      <c r="G7" s="81"/>
      <c r="H7" s="81"/>
    </row>
    <row r="8" spans="1:9" s="85" customFormat="1" ht="118.5" customHeight="1">
      <c r="A8" s="199" t="s">
        <v>101</v>
      </c>
      <c r="B8" s="200"/>
      <c r="C8" s="201"/>
      <c r="D8" s="82" t="s">
        <v>81</v>
      </c>
      <c r="E8" s="82" t="s">
        <v>82</v>
      </c>
      <c r="F8" s="82" t="s">
        <v>83</v>
      </c>
      <c r="G8" s="83" t="s">
        <v>84</v>
      </c>
      <c r="H8" s="84" t="s">
        <v>1</v>
      </c>
      <c r="I8" s="84" t="s">
        <v>94</v>
      </c>
    </row>
    <row r="9" spans="1:9" ht="82.5" customHeight="1" thickBot="1">
      <c r="A9" s="204" t="s">
        <v>85</v>
      </c>
      <c r="B9" s="205"/>
      <c r="C9" s="205"/>
      <c r="D9" s="87">
        <v>1178</v>
      </c>
      <c r="E9" s="87">
        <v>12872</v>
      </c>
      <c r="F9" s="87">
        <v>58</v>
      </c>
      <c r="G9" s="87">
        <v>23728</v>
      </c>
      <c r="H9" s="88">
        <f>SUM(D9:G9)</f>
        <v>37836</v>
      </c>
      <c r="I9" s="91">
        <f>G10+F10+E10</f>
        <v>0.96886563061634423</v>
      </c>
    </row>
    <row r="10" spans="1:9" s="86" customFormat="1" ht="84.75" customHeight="1" thickBot="1">
      <c r="A10" s="202" t="s">
        <v>38</v>
      </c>
      <c r="B10" s="203"/>
      <c r="C10" s="203"/>
      <c r="D10" s="108">
        <f>D9/$H$9</f>
        <v>3.1134369383655776E-2</v>
      </c>
      <c r="E10" s="108">
        <f>E9/$H$9</f>
        <v>0.34020509567607571</v>
      </c>
      <c r="F10" s="108">
        <f>F9/$H$9</f>
        <v>1.5329315995348345E-3</v>
      </c>
      <c r="G10" s="108">
        <f>G9/$H$9</f>
        <v>0.6271276033407337</v>
      </c>
      <c r="H10" s="109">
        <v>1</v>
      </c>
    </row>
    <row r="11" spans="1:9" s="90" customFormat="1" ht="23.25">
      <c r="A11" s="89"/>
    </row>
  </sheetData>
  <mergeCells count="6">
    <mergeCell ref="A2:G2"/>
    <mergeCell ref="A4:H4"/>
    <mergeCell ref="A8:C8"/>
    <mergeCell ref="A10:C10"/>
    <mergeCell ref="A9:C9"/>
    <mergeCell ref="A3:I3"/>
  </mergeCells>
  <printOptions horizontalCentered="1"/>
  <pageMargins left="0.11811023622047245" right="0.11811023622047245" top="0.51181102362204722" bottom="0.35433070866141736" header="0.15748031496062992" footer="0.15748031496062992"/>
  <pageSetup paperSize="9" scale="50" fitToHeight="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14"/>
  <dimension ref="A1:J58"/>
  <sheetViews>
    <sheetView rightToLeft="1" zoomScale="60" zoomScaleNormal="60" workbookViewId="0">
      <selection activeCell="L9" sqref="L9"/>
    </sheetView>
  </sheetViews>
  <sheetFormatPr defaultColWidth="9.140625" defaultRowHeight="12.75"/>
  <cols>
    <col min="1" max="1" width="39.7109375" style="25" customWidth="1"/>
    <col min="2" max="2" width="25.85546875" style="25" customWidth="1"/>
    <col min="3" max="3" width="25.7109375" style="25" customWidth="1"/>
    <col min="4" max="4" width="28.7109375" style="25" customWidth="1"/>
    <col min="5" max="5" width="24.140625" style="25" customWidth="1"/>
    <col min="6" max="6" width="25.140625" style="25" customWidth="1"/>
    <col min="7" max="7" width="27.85546875" style="25" customWidth="1"/>
    <col min="8" max="9" width="32.85546875" style="25" customWidth="1"/>
    <col min="10" max="10" width="15.140625" style="25" customWidth="1"/>
    <col min="11" max="16384" width="9.140625" style="25"/>
  </cols>
  <sheetData>
    <row r="1" spans="1:10" s="23" customFormat="1" ht="31.5"/>
    <row r="2" spans="1:10" s="23" customFormat="1" ht="31.5"/>
    <row r="3" spans="1:10" s="23" customFormat="1" ht="60" customHeight="1">
      <c r="A3" s="207" t="s">
        <v>65</v>
      </c>
      <c r="B3" s="207"/>
      <c r="C3" s="207"/>
      <c r="D3" s="207"/>
      <c r="E3" s="207"/>
      <c r="F3" s="207"/>
      <c r="G3" s="207"/>
      <c r="H3" s="207"/>
      <c r="I3" s="207"/>
    </row>
    <row r="4" spans="1:10" s="23" customFormat="1" ht="19.5" customHeight="1"/>
    <row r="5" spans="1:10" s="23" customFormat="1" ht="63.75" customHeight="1" thickBot="1"/>
    <row r="6" spans="1:10" s="24" customFormat="1" ht="40.5" customHeight="1" thickBot="1">
      <c r="A6" s="208" t="s">
        <v>63</v>
      </c>
      <c r="B6" s="211" t="s">
        <v>53</v>
      </c>
      <c r="C6" s="212"/>
      <c r="D6" s="212"/>
      <c r="E6" s="212"/>
      <c r="F6" s="212"/>
      <c r="G6" s="213"/>
      <c r="H6" s="214" t="s">
        <v>61</v>
      </c>
      <c r="I6" s="217" t="s">
        <v>62</v>
      </c>
    </row>
    <row r="7" spans="1:10" s="24" customFormat="1" ht="52.5" customHeight="1" thickBot="1">
      <c r="A7" s="209"/>
      <c r="B7" s="220" t="s">
        <v>54</v>
      </c>
      <c r="C7" s="221"/>
      <c r="D7" s="222" t="s">
        <v>59</v>
      </c>
      <c r="E7" s="224" t="s">
        <v>64</v>
      </c>
      <c r="F7" s="221"/>
      <c r="G7" s="222" t="s">
        <v>60</v>
      </c>
      <c r="H7" s="215"/>
      <c r="I7" s="218"/>
    </row>
    <row r="8" spans="1:10" s="24" customFormat="1" ht="53.25" customHeight="1" thickBot="1">
      <c r="A8" s="210"/>
      <c r="B8" s="26" t="s">
        <v>55</v>
      </c>
      <c r="C8" s="27" t="s">
        <v>56</v>
      </c>
      <c r="D8" s="223"/>
      <c r="E8" s="28" t="s">
        <v>57</v>
      </c>
      <c r="F8" s="29" t="s">
        <v>58</v>
      </c>
      <c r="G8" s="223"/>
      <c r="H8" s="216"/>
      <c r="I8" s="219"/>
    </row>
    <row r="9" spans="1:10" s="23" customFormat="1" ht="59.25" customHeight="1" thickBot="1">
      <c r="A9" s="161">
        <v>2022</v>
      </c>
      <c r="B9" s="44">
        <v>35023</v>
      </c>
      <c r="C9" s="45">
        <v>4319</v>
      </c>
      <c r="D9" s="46">
        <v>39342</v>
      </c>
      <c r="E9" s="47">
        <v>721</v>
      </c>
      <c r="F9" s="45">
        <v>50</v>
      </c>
      <c r="G9" s="46">
        <v>771</v>
      </c>
      <c r="H9" s="48">
        <v>40113</v>
      </c>
      <c r="I9" s="49">
        <v>32277</v>
      </c>
    </row>
    <row r="10" spans="1:10" s="23" customFormat="1" ht="68.25" customHeight="1" thickBot="1">
      <c r="A10" s="161">
        <v>2023</v>
      </c>
      <c r="B10" s="44">
        <v>42362</v>
      </c>
      <c r="C10" s="45">
        <v>4558</v>
      </c>
      <c r="D10" s="50">
        <f>SUM(B10:C10)</f>
        <v>46920</v>
      </c>
      <c r="E10" s="47">
        <v>683</v>
      </c>
      <c r="F10" s="45">
        <v>64</v>
      </c>
      <c r="G10" s="50">
        <f>SUM(E10:F10)</f>
        <v>747</v>
      </c>
      <c r="H10" s="51">
        <f>SUM(G10+D10)</f>
        <v>47667</v>
      </c>
      <c r="I10" s="52">
        <v>37836</v>
      </c>
    </row>
    <row r="11" spans="1:10" s="23" customFormat="1" ht="68.25" hidden="1" customHeight="1">
      <c r="A11" s="162"/>
      <c r="B11" s="35">
        <f>B10-B9</f>
        <v>7339</v>
      </c>
      <c r="C11" s="35">
        <f t="shared" ref="C11:I11" si="0">C10-C9</f>
        <v>239</v>
      </c>
      <c r="D11" s="35">
        <f t="shared" si="0"/>
        <v>7578</v>
      </c>
      <c r="E11" s="35">
        <f t="shared" si="0"/>
        <v>-38</v>
      </c>
      <c r="F11" s="35">
        <f t="shared" si="0"/>
        <v>14</v>
      </c>
      <c r="G11" s="35">
        <f t="shared" si="0"/>
        <v>-24</v>
      </c>
      <c r="H11" s="35">
        <f t="shared" si="0"/>
        <v>7554</v>
      </c>
      <c r="I11" s="36">
        <f t="shared" si="0"/>
        <v>5559</v>
      </c>
    </row>
    <row r="12" spans="1:10" s="23" customFormat="1" ht="106.5" customHeight="1" thickBot="1">
      <c r="A12" s="37" t="s">
        <v>31</v>
      </c>
      <c r="B12" s="38">
        <f>B11/B9</f>
        <v>0.20954801130685549</v>
      </c>
      <c r="C12" s="38">
        <f t="shared" ref="C12:I12" si="1">C11/C9</f>
        <v>5.5336883537855985E-2</v>
      </c>
      <c r="D12" s="38">
        <f t="shared" si="1"/>
        <v>0.19261857556809517</v>
      </c>
      <c r="E12" s="38">
        <f t="shared" si="1"/>
        <v>-5.2704576976421634E-2</v>
      </c>
      <c r="F12" s="38">
        <f t="shared" si="1"/>
        <v>0.28000000000000003</v>
      </c>
      <c r="G12" s="38">
        <f t="shared" si="1"/>
        <v>-3.1128404669260701E-2</v>
      </c>
      <c r="H12" s="38">
        <f t="shared" si="1"/>
        <v>0.18831800164535187</v>
      </c>
      <c r="I12" s="39">
        <f t="shared" si="1"/>
        <v>0.17222790222139603</v>
      </c>
    </row>
    <row r="13" spans="1:10" s="23" customFormat="1" ht="36" customHeight="1" thickBot="1">
      <c r="G13" s="32"/>
    </row>
    <row r="14" spans="1:10" s="163" customFormat="1" ht="45" customHeight="1">
      <c r="A14" s="225" t="s">
        <v>110</v>
      </c>
      <c r="B14" s="227" t="s">
        <v>102</v>
      </c>
      <c r="C14" s="228"/>
      <c r="D14" s="228"/>
      <c r="E14" s="229"/>
      <c r="F14" s="230" t="s">
        <v>103</v>
      </c>
      <c r="G14" s="228"/>
      <c r="H14" s="228"/>
      <c r="I14" s="229"/>
      <c r="J14" s="231" t="s">
        <v>104</v>
      </c>
    </row>
    <row r="15" spans="1:10" s="163" customFormat="1" ht="28.5" customHeight="1">
      <c r="A15" s="226"/>
      <c r="B15" s="233" t="s">
        <v>105</v>
      </c>
      <c r="C15" s="234"/>
      <c r="D15" s="234" t="s">
        <v>106</v>
      </c>
      <c r="E15" s="235"/>
      <c r="F15" s="236" t="s">
        <v>105</v>
      </c>
      <c r="G15" s="234"/>
      <c r="H15" s="234" t="s">
        <v>106</v>
      </c>
      <c r="I15" s="235"/>
      <c r="J15" s="232"/>
    </row>
    <row r="16" spans="1:10" s="163" customFormat="1" ht="40.5" customHeight="1">
      <c r="A16" s="226"/>
      <c r="B16" s="165" t="s">
        <v>107</v>
      </c>
      <c r="C16" s="164" t="s">
        <v>108</v>
      </c>
      <c r="D16" s="164" t="s">
        <v>107</v>
      </c>
      <c r="E16" s="166" t="s">
        <v>108</v>
      </c>
      <c r="F16" s="171" t="s">
        <v>107</v>
      </c>
      <c r="G16" s="164" t="s">
        <v>108</v>
      </c>
      <c r="H16" s="164" t="s">
        <v>107</v>
      </c>
      <c r="I16" s="166" t="s">
        <v>108</v>
      </c>
      <c r="J16" s="232"/>
    </row>
    <row r="17" spans="1:10" s="163" customFormat="1" ht="70.5" customHeight="1" thickBot="1">
      <c r="A17" s="167" t="s">
        <v>85</v>
      </c>
      <c r="B17" s="168">
        <v>22727</v>
      </c>
      <c r="C17" s="169">
        <v>504</v>
      </c>
      <c r="D17" s="169">
        <v>2535</v>
      </c>
      <c r="E17" s="170">
        <v>34</v>
      </c>
      <c r="F17" s="172">
        <v>19635</v>
      </c>
      <c r="G17" s="169">
        <v>179</v>
      </c>
      <c r="H17" s="169">
        <v>2023</v>
      </c>
      <c r="I17" s="170">
        <v>30</v>
      </c>
      <c r="J17" s="239">
        <f>SUM(B19:I19)</f>
        <v>47667</v>
      </c>
    </row>
    <row r="18" spans="1:10" s="163" customFormat="1" ht="70.5" customHeight="1" thickBot="1">
      <c r="A18" s="237" t="s">
        <v>1</v>
      </c>
      <c r="B18" s="245">
        <f>SUM(B17:C17)</f>
        <v>23231</v>
      </c>
      <c r="C18" s="246"/>
      <c r="D18" s="247">
        <f>SUM(D17:E17)</f>
        <v>2569</v>
      </c>
      <c r="E18" s="248"/>
      <c r="F18" s="249">
        <f>SUM(F17:G17)</f>
        <v>19814</v>
      </c>
      <c r="G18" s="246"/>
      <c r="H18" s="247">
        <f>SUM(H17:I17)</f>
        <v>2053</v>
      </c>
      <c r="I18" s="248"/>
      <c r="J18" s="240"/>
    </row>
    <row r="19" spans="1:10" s="23" customFormat="1" ht="57.75" customHeight="1" thickBot="1">
      <c r="A19" s="238"/>
      <c r="B19" s="245">
        <f>SUM(B18:E18)</f>
        <v>25800</v>
      </c>
      <c r="C19" s="249"/>
      <c r="D19" s="249"/>
      <c r="E19" s="248"/>
      <c r="F19" s="249">
        <f>SUM(F18:I18)</f>
        <v>21867</v>
      </c>
      <c r="G19" s="249"/>
      <c r="H19" s="249"/>
      <c r="I19" s="248"/>
      <c r="J19" s="241"/>
    </row>
    <row r="20" spans="1:10" s="23" customFormat="1" ht="57.75" customHeight="1" thickBot="1">
      <c r="A20" s="167" t="s">
        <v>109</v>
      </c>
      <c r="B20" s="242">
        <f>B19/J17</f>
        <v>0.54125495625904718</v>
      </c>
      <c r="C20" s="243"/>
      <c r="D20" s="243"/>
      <c r="E20" s="244"/>
      <c r="F20" s="243">
        <f>F19/J17</f>
        <v>0.45874504374095287</v>
      </c>
      <c r="G20" s="243"/>
      <c r="H20" s="243"/>
      <c r="I20" s="244"/>
    </row>
    <row r="21" spans="1:10" s="23" customFormat="1" ht="31.5"/>
    <row r="22" spans="1:10" s="23" customFormat="1" ht="31.5"/>
    <row r="23" spans="1:10" s="23" customFormat="1" ht="31.5"/>
    <row r="24" spans="1:10" s="23" customFormat="1" ht="31.5"/>
    <row r="25" spans="1:10" s="23" customFormat="1" ht="49.5" customHeight="1"/>
    <row r="26" spans="1:10" s="23" customFormat="1" ht="31.5"/>
    <row r="27" spans="1:10" s="23" customFormat="1" ht="31.5"/>
    <row r="28" spans="1:10" s="23" customFormat="1" ht="31.5"/>
    <row r="29" spans="1:10" s="23" customFormat="1" ht="31.5"/>
    <row r="30" spans="1:10" s="23" customFormat="1" ht="31.5"/>
    <row r="31" spans="1:10" s="23" customFormat="1" ht="31.5"/>
    <row r="32" spans="1:10" s="23" customFormat="1" ht="31.5"/>
    <row r="33" s="23" customFormat="1" ht="31.5"/>
    <row r="34" s="23" customFormat="1" ht="31.5"/>
    <row r="35" s="23" customFormat="1" ht="31.5"/>
    <row r="36" s="23" customFormat="1" ht="31.5"/>
    <row r="37" s="23" customFormat="1" ht="31.5"/>
    <row r="38" s="23" customFormat="1" ht="31.5"/>
    <row r="39" s="23" customFormat="1" ht="31.5"/>
    <row r="40" s="23" customFormat="1" ht="31.5"/>
    <row r="41" s="23" customFormat="1" ht="31.5"/>
    <row r="42" s="23" customFormat="1" ht="31.5"/>
    <row r="43" s="23" customFormat="1" ht="31.5"/>
    <row r="44" s="23" customFormat="1" ht="31.5"/>
    <row r="45" s="23" customFormat="1" ht="31.5"/>
    <row r="46" s="23" customFormat="1" ht="31.5"/>
    <row r="47" s="23" customFormat="1" ht="31.5"/>
    <row r="48" s="23" customFormat="1" ht="31.5"/>
    <row r="49" s="23" customFormat="1" ht="31.5"/>
    <row r="50" s="23" customFormat="1" ht="31.5"/>
    <row r="51" s="23" customFormat="1" ht="31.5"/>
    <row r="52" s="23" customFormat="1" ht="31.5"/>
    <row r="53" s="23" customFormat="1" ht="31.5"/>
    <row r="54" s="23" customFormat="1" ht="31.5"/>
    <row r="55" s="23" customFormat="1" ht="31.5"/>
    <row r="56" s="23" customFormat="1" ht="31.5"/>
    <row r="57" s="23" customFormat="1" ht="31.5"/>
    <row r="58" s="23" customFormat="1" ht="31.5"/>
  </sheetData>
  <mergeCells count="27">
    <mergeCell ref="A18:A19"/>
    <mergeCell ref="J17:J19"/>
    <mergeCell ref="B20:E20"/>
    <mergeCell ref="F20:I20"/>
    <mergeCell ref="B18:C18"/>
    <mergeCell ref="D18:E18"/>
    <mergeCell ref="F18:G18"/>
    <mergeCell ref="H18:I18"/>
    <mergeCell ref="B19:E19"/>
    <mergeCell ref="F19:I19"/>
    <mergeCell ref="A14:A16"/>
    <mergeCell ref="B14:E14"/>
    <mergeCell ref="F14:I14"/>
    <mergeCell ref="J14:J16"/>
    <mergeCell ref="B15:C15"/>
    <mergeCell ref="D15:E15"/>
    <mergeCell ref="F15:G15"/>
    <mergeCell ref="H15:I15"/>
    <mergeCell ref="A3:I3"/>
    <mergeCell ref="A6:A8"/>
    <mergeCell ref="B6:G6"/>
    <mergeCell ref="H6:H8"/>
    <mergeCell ref="I6:I8"/>
    <mergeCell ref="B7:C7"/>
    <mergeCell ref="D7:D8"/>
    <mergeCell ref="E7:F7"/>
    <mergeCell ref="G7:G8"/>
  </mergeCells>
  <printOptions horizontalCentered="1"/>
  <pageMargins left="0.55118110236220474" right="0.55118110236220474" top="0.78740157480314965" bottom="0.59055118110236227" header="0.51181102362204722" footer="0.51181102362204722"/>
  <pageSetup paperSize="9" scale="45" fitToHeight="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2"/>
  <dimension ref="A1:E14"/>
  <sheetViews>
    <sheetView rightToLeft="1" workbookViewId="0">
      <selection activeCell="G3" sqref="G3"/>
    </sheetView>
  </sheetViews>
  <sheetFormatPr defaultColWidth="9.140625" defaultRowHeight="15"/>
  <cols>
    <col min="1" max="1" width="22.140625" style="1" customWidth="1"/>
    <col min="2" max="2" width="20.140625" style="1" customWidth="1"/>
    <col min="3" max="3" width="15" style="1" customWidth="1"/>
    <col min="4" max="16384" width="9.140625" style="1"/>
  </cols>
  <sheetData>
    <row r="1" spans="1:5" ht="84.75" customHeight="1" thickBot="1">
      <c r="A1" s="250" t="s">
        <v>96</v>
      </c>
      <c r="B1" s="250"/>
      <c r="C1" s="250"/>
    </row>
    <row r="2" spans="1:5" ht="47.25" customHeight="1" thickBot="1">
      <c r="A2" s="2" t="s">
        <v>0</v>
      </c>
      <c r="B2" s="2" t="s">
        <v>1</v>
      </c>
      <c r="C2" s="2" t="s">
        <v>13</v>
      </c>
      <c r="E2" s="110"/>
    </row>
    <row r="3" spans="1:5" ht="33.75" customHeight="1">
      <c r="A3" s="3" t="s">
        <v>2</v>
      </c>
      <c r="B3" s="40">
        <v>16534</v>
      </c>
      <c r="C3" s="176">
        <f>B3/$B$14</f>
        <v>0.43699122528808543</v>
      </c>
    </row>
    <row r="4" spans="1:5" ht="33.75" customHeight="1">
      <c r="A4" s="4" t="s">
        <v>3</v>
      </c>
      <c r="B4" s="41">
        <v>5913</v>
      </c>
      <c r="C4" s="176">
        <f t="shared" ref="C4:C14" si="0">B4/$B$14</f>
        <v>0.15627973358705993</v>
      </c>
    </row>
    <row r="5" spans="1:5" ht="33.75" customHeight="1">
      <c r="A5" s="4" t="s">
        <v>4</v>
      </c>
      <c r="B5" s="41">
        <v>3922</v>
      </c>
      <c r="C5" s="176">
        <f t="shared" si="0"/>
        <v>0.10365789195475208</v>
      </c>
    </row>
    <row r="6" spans="1:5" ht="33.75" customHeight="1">
      <c r="A6" s="4" t="s">
        <v>5</v>
      </c>
      <c r="B6" s="41">
        <v>3324</v>
      </c>
      <c r="C6" s="176">
        <f t="shared" si="0"/>
        <v>8.7852838566444658E-2</v>
      </c>
    </row>
    <row r="7" spans="1:5" ht="33.75" customHeight="1">
      <c r="A7" s="4" t="s">
        <v>6</v>
      </c>
      <c r="B7" s="41">
        <v>2197</v>
      </c>
      <c r="C7" s="176">
        <f t="shared" si="0"/>
        <v>5.8066391796172956E-2</v>
      </c>
      <c r="D7" s="53"/>
    </row>
    <row r="8" spans="1:5" ht="33.75" customHeight="1">
      <c r="A8" s="4" t="s">
        <v>8</v>
      </c>
      <c r="B8" s="41">
        <v>1570</v>
      </c>
      <c r="C8" s="176">
        <f t="shared" si="0"/>
        <v>4.1494872608098109E-2</v>
      </c>
    </row>
    <row r="9" spans="1:5" ht="33.75" customHeight="1">
      <c r="A9" s="4" t="s">
        <v>7</v>
      </c>
      <c r="B9" s="41">
        <v>1380</v>
      </c>
      <c r="C9" s="176">
        <f t="shared" si="0"/>
        <v>3.6473200126863302E-2</v>
      </c>
    </row>
    <row r="10" spans="1:5" ht="33.75" customHeight="1">
      <c r="A10" s="4" t="s">
        <v>9</v>
      </c>
      <c r="B10" s="41">
        <v>1206</v>
      </c>
      <c r="C10" s="176">
        <f t="shared" si="0"/>
        <v>3.1874405328258804E-2</v>
      </c>
    </row>
    <row r="11" spans="1:5" ht="33.75" customHeight="1">
      <c r="A11" s="4" t="s">
        <v>10</v>
      </c>
      <c r="B11" s="41">
        <v>985</v>
      </c>
      <c r="C11" s="176">
        <f t="shared" si="0"/>
        <v>2.6033407336927793E-2</v>
      </c>
    </row>
    <row r="12" spans="1:5" ht="33.75" customHeight="1">
      <c r="A12" s="4" t="s">
        <v>11</v>
      </c>
      <c r="B12" s="41">
        <v>621</v>
      </c>
      <c r="C12" s="176">
        <f t="shared" si="0"/>
        <v>1.6412940057088488E-2</v>
      </c>
    </row>
    <row r="13" spans="1:5" ht="33.75" customHeight="1" thickBot="1">
      <c r="A13" s="5" t="s">
        <v>12</v>
      </c>
      <c r="B13" s="42">
        <v>184</v>
      </c>
      <c r="C13" s="177">
        <f t="shared" si="0"/>
        <v>4.8630933502484402E-3</v>
      </c>
    </row>
    <row r="14" spans="1:5" ht="49.5" customHeight="1" thickBot="1">
      <c r="A14" s="6" t="s">
        <v>1</v>
      </c>
      <c r="B14" s="111">
        <f>SUM(B3:B13)</f>
        <v>37836</v>
      </c>
      <c r="C14" s="112">
        <f t="shared" si="0"/>
        <v>1</v>
      </c>
    </row>
  </sheetData>
  <mergeCells count="1">
    <mergeCell ref="A1:C1"/>
  </mergeCells>
  <pageMargins left="0.70866141732283472" right="0.70866141732283472" top="0.74803149606299213" bottom="0.74803149606299213" header="0.31496062992125984" footer="0.31496062992125984"/>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3"/>
  <dimension ref="A3:D14"/>
  <sheetViews>
    <sheetView showZeros="0" rightToLeft="1" workbookViewId="0">
      <selection activeCell="H12" sqref="H12"/>
    </sheetView>
  </sheetViews>
  <sheetFormatPr defaultColWidth="9.140625" defaultRowHeight="20.25"/>
  <cols>
    <col min="1" max="1" width="6.7109375" style="10" customWidth="1"/>
    <col min="2" max="2" width="50" style="10" customWidth="1"/>
    <col min="3" max="3" width="19.140625" style="11" customWidth="1"/>
    <col min="4" max="4" width="13.140625" style="7" customWidth="1"/>
    <col min="5" max="16384" width="9.140625" style="7"/>
  </cols>
  <sheetData>
    <row r="3" spans="1:4" ht="20.25" customHeight="1">
      <c r="A3" s="251" t="s">
        <v>97</v>
      </c>
      <c r="B3" s="252"/>
      <c r="C3" s="252"/>
      <c r="D3" s="252"/>
    </row>
    <row r="4" spans="1:4" ht="38.25" customHeight="1">
      <c r="A4" s="252"/>
      <c r="B4" s="252"/>
      <c r="C4" s="252"/>
      <c r="D4" s="252"/>
    </row>
    <row r="5" spans="1:4" ht="21" thickBot="1">
      <c r="A5" s="8"/>
      <c r="B5" s="8"/>
      <c r="C5" s="9"/>
    </row>
    <row r="6" spans="1:4" ht="45" customHeight="1">
      <c r="A6" s="257" t="s">
        <v>14</v>
      </c>
      <c r="B6" s="257" t="s">
        <v>15</v>
      </c>
      <c r="C6" s="255" t="s">
        <v>1</v>
      </c>
      <c r="D6" s="255" t="s">
        <v>13</v>
      </c>
    </row>
    <row r="7" spans="1:4" ht="45" customHeight="1" thickBot="1">
      <c r="A7" s="258"/>
      <c r="B7" s="258"/>
      <c r="C7" s="256"/>
      <c r="D7" s="256"/>
    </row>
    <row r="8" spans="1:4" ht="45" customHeight="1">
      <c r="A8" s="117">
        <v>1</v>
      </c>
      <c r="B8" s="118" t="s">
        <v>16</v>
      </c>
      <c r="C8" s="119">
        <v>28575</v>
      </c>
      <c r="D8" s="120">
        <f t="shared" ref="D8:D14" si="0">C8/$C$14</f>
        <v>0.75523311132255</v>
      </c>
    </row>
    <row r="9" spans="1:4" ht="45" customHeight="1">
      <c r="A9" s="121">
        <v>2</v>
      </c>
      <c r="B9" s="115" t="s">
        <v>44</v>
      </c>
      <c r="C9" s="116">
        <v>3581</v>
      </c>
      <c r="D9" s="122">
        <f t="shared" si="0"/>
        <v>9.4645311343693833E-2</v>
      </c>
    </row>
    <row r="10" spans="1:4" ht="45" customHeight="1">
      <c r="A10" s="121">
        <v>3</v>
      </c>
      <c r="B10" s="115" t="s">
        <v>17</v>
      </c>
      <c r="C10" s="116">
        <v>2375</v>
      </c>
      <c r="D10" s="122">
        <f t="shared" si="0"/>
        <v>6.277090601543503E-2</v>
      </c>
    </row>
    <row r="11" spans="1:4" ht="45" customHeight="1">
      <c r="A11" s="121">
        <v>4</v>
      </c>
      <c r="B11" s="115" t="s">
        <v>47</v>
      </c>
      <c r="C11" s="116">
        <v>2221</v>
      </c>
      <c r="D11" s="122">
        <f t="shared" si="0"/>
        <v>5.8700708320118408E-2</v>
      </c>
    </row>
    <row r="12" spans="1:4" ht="45" customHeight="1">
      <c r="A12" s="121">
        <v>5</v>
      </c>
      <c r="B12" s="115" t="s">
        <v>51</v>
      </c>
      <c r="C12" s="116">
        <v>415</v>
      </c>
      <c r="D12" s="122">
        <f t="shared" si="0"/>
        <v>1.0968389893223384E-2</v>
      </c>
    </row>
    <row r="13" spans="1:4" ht="45" customHeight="1" thickBot="1">
      <c r="A13" s="123"/>
      <c r="B13" s="124" t="s">
        <v>52</v>
      </c>
      <c r="C13" s="125">
        <v>669</v>
      </c>
      <c r="D13" s="126">
        <f t="shared" si="0"/>
        <v>1.7681573104979385E-2</v>
      </c>
    </row>
    <row r="14" spans="1:4" ht="57.75" customHeight="1" thickBot="1">
      <c r="A14" s="253" t="s">
        <v>1</v>
      </c>
      <c r="B14" s="254"/>
      <c r="C14" s="113">
        <f>SUM(C8:C13)</f>
        <v>37836</v>
      </c>
      <c r="D14" s="114">
        <f t="shared" si="0"/>
        <v>1</v>
      </c>
    </row>
  </sheetData>
  <mergeCells count="6">
    <mergeCell ref="A3:D4"/>
    <mergeCell ref="A14:B14"/>
    <mergeCell ref="D6:D7"/>
    <mergeCell ref="A6:A7"/>
    <mergeCell ref="B6:B7"/>
    <mergeCell ref="C6:C7"/>
  </mergeCells>
  <printOptions horizontalCentered="1"/>
  <pageMargins left="0.35433070866141736" right="0.35433070866141736" top="0.98425196850393704" bottom="0.98425196850393704" header="0.51181102362204722" footer="0.51181102362204722"/>
  <pageSetup paperSize="9" scale="7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4"/>
  <dimension ref="A1:D14"/>
  <sheetViews>
    <sheetView showZeros="0" rightToLeft="1" workbookViewId="0">
      <selection activeCell="H10" sqref="H10"/>
    </sheetView>
  </sheetViews>
  <sheetFormatPr defaultColWidth="9.140625" defaultRowHeight="12.75"/>
  <cols>
    <col min="1" max="1" width="6.7109375" style="12" customWidth="1"/>
    <col min="2" max="2" width="45.140625" style="19" customWidth="1"/>
    <col min="3" max="3" width="17.7109375" style="12" customWidth="1"/>
    <col min="4" max="4" width="12" style="12" customWidth="1"/>
    <col min="5" max="16384" width="9.140625" style="12"/>
  </cols>
  <sheetData>
    <row r="1" spans="1:4" ht="54.75" customHeight="1" thickBot="1">
      <c r="A1" s="263" t="s">
        <v>98</v>
      </c>
      <c r="B1" s="263"/>
      <c r="C1" s="263"/>
      <c r="D1" s="263"/>
    </row>
    <row r="2" spans="1:4" s="16" customFormat="1" ht="54.75" customHeight="1" thickBot="1">
      <c r="A2" s="13" t="s">
        <v>14</v>
      </c>
      <c r="B2" s="14" t="s">
        <v>18</v>
      </c>
      <c r="C2" s="15" t="s">
        <v>1</v>
      </c>
      <c r="D2" s="15" t="s">
        <v>13</v>
      </c>
    </row>
    <row r="3" spans="1:4" ht="30.95" customHeight="1">
      <c r="A3" s="17" t="s">
        <v>19</v>
      </c>
      <c r="B3" s="129" t="s">
        <v>20</v>
      </c>
      <c r="C3" s="130">
        <v>8461</v>
      </c>
      <c r="D3" s="131">
        <f>C3/$C$14</f>
        <v>0.15563608270178794</v>
      </c>
    </row>
    <row r="4" spans="1:4" ht="30.95" customHeight="1">
      <c r="A4" s="18" t="s">
        <v>21</v>
      </c>
      <c r="B4" s="132" t="s">
        <v>67</v>
      </c>
      <c r="C4" s="133">
        <v>7571</v>
      </c>
      <c r="D4" s="134">
        <f t="shared" ref="D4:D14" si="0">C4/$C$14</f>
        <v>0.13926495474946657</v>
      </c>
    </row>
    <row r="5" spans="1:4" ht="30.95" customHeight="1">
      <c r="A5" s="18" t="s">
        <v>22</v>
      </c>
      <c r="B5" s="132" t="s">
        <v>68</v>
      </c>
      <c r="C5" s="133">
        <v>6263</v>
      </c>
      <c r="D5" s="134">
        <f t="shared" si="0"/>
        <v>0.11520491501729085</v>
      </c>
    </row>
    <row r="6" spans="1:4" ht="30.95" customHeight="1">
      <c r="A6" s="18" t="s">
        <v>23</v>
      </c>
      <c r="B6" s="132" t="s">
        <v>69</v>
      </c>
      <c r="C6" s="133">
        <v>3340</v>
      </c>
      <c r="D6" s="134">
        <f t="shared" si="0"/>
        <v>6.1437716135678021E-2</v>
      </c>
    </row>
    <row r="7" spans="1:4" ht="30.95" customHeight="1">
      <c r="A7" s="18" t="s">
        <v>24</v>
      </c>
      <c r="B7" s="132" t="s">
        <v>70</v>
      </c>
      <c r="C7" s="133">
        <v>3202</v>
      </c>
      <c r="D7" s="134">
        <f t="shared" si="0"/>
        <v>5.8899271576778753E-2</v>
      </c>
    </row>
    <row r="8" spans="1:4" ht="30.95" customHeight="1">
      <c r="A8" s="18" t="s">
        <v>25</v>
      </c>
      <c r="B8" s="132" t="s">
        <v>71</v>
      </c>
      <c r="C8" s="133">
        <v>3169</v>
      </c>
      <c r="D8" s="134">
        <f t="shared" si="0"/>
        <v>5.8292252225737619E-2</v>
      </c>
    </row>
    <row r="9" spans="1:4" ht="30.95" customHeight="1">
      <c r="A9" s="18" t="s">
        <v>26</v>
      </c>
      <c r="B9" s="132" t="s">
        <v>45</v>
      </c>
      <c r="C9" s="133">
        <v>3073</v>
      </c>
      <c r="D9" s="134">
        <f t="shared" si="0"/>
        <v>5.6526377749981607E-2</v>
      </c>
    </row>
    <row r="10" spans="1:4" ht="30.95" customHeight="1">
      <c r="A10" s="18" t="s">
        <v>27</v>
      </c>
      <c r="B10" s="132" t="s">
        <v>72</v>
      </c>
      <c r="C10" s="133">
        <v>3043</v>
      </c>
      <c r="D10" s="134">
        <f t="shared" si="0"/>
        <v>5.597454197630785E-2</v>
      </c>
    </row>
    <row r="11" spans="1:4" ht="30.95" customHeight="1">
      <c r="A11" s="18" t="s">
        <v>28</v>
      </c>
      <c r="B11" s="132" t="s">
        <v>46</v>
      </c>
      <c r="C11" s="133">
        <v>3034</v>
      </c>
      <c r="D11" s="134">
        <f t="shared" si="0"/>
        <v>5.5808991244205727E-2</v>
      </c>
    </row>
    <row r="12" spans="1:4" ht="30.95" customHeight="1">
      <c r="A12" s="18" t="s">
        <v>29</v>
      </c>
      <c r="B12" s="132" t="s">
        <v>73</v>
      </c>
      <c r="C12" s="133">
        <v>2690</v>
      </c>
      <c r="D12" s="134">
        <f t="shared" si="0"/>
        <v>4.9481274372746673E-2</v>
      </c>
    </row>
    <row r="13" spans="1:4" ht="30.95" customHeight="1" thickBot="1">
      <c r="A13" s="259" t="s">
        <v>30</v>
      </c>
      <c r="B13" s="260"/>
      <c r="C13" s="135">
        <v>10518</v>
      </c>
      <c r="D13" s="136">
        <f t="shared" si="0"/>
        <v>0.19347362225001841</v>
      </c>
    </row>
    <row r="14" spans="1:4" ht="24" thickBot="1">
      <c r="A14" s="261" t="s">
        <v>1</v>
      </c>
      <c r="B14" s="262"/>
      <c r="C14" s="127">
        <f>SUM(C3:C13)</f>
        <v>54364</v>
      </c>
      <c r="D14" s="128">
        <f t="shared" si="0"/>
        <v>1</v>
      </c>
    </row>
  </sheetData>
  <mergeCells count="3">
    <mergeCell ref="A13:B13"/>
    <mergeCell ref="A14:B14"/>
    <mergeCell ref="A1:D1"/>
  </mergeCells>
  <printOptions horizontalCentered="1"/>
  <pageMargins left="0" right="0" top="0" bottom="0" header="0.51181102362204722" footer="0.5118110236220472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vt:i4>
      </vt:variant>
    </vt:vector>
  </HeadingPairs>
  <TitlesOfParts>
    <vt:vector size="15" baseType="lpstr">
      <vt:lpstr>البيانات الوصفية </vt:lpstr>
      <vt:lpstr>المتغيرات </vt:lpstr>
      <vt:lpstr>التصنيف القانوني</vt:lpstr>
      <vt:lpstr>مقارنة بالتصنيف عام</vt:lpstr>
      <vt:lpstr>حسب التصرف</vt:lpstr>
      <vt:lpstr>المتهمين</vt:lpstr>
      <vt:lpstr>عدد القضايا بالمحافظات</vt:lpstr>
      <vt:lpstr>جهة البلاغ</vt:lpstr>
      <vt:lpstr>الجرائم العشر</vt:lpstr>
      <vt:lpstr>التطور التقني</vt:lpstr>
      <vt:lpstr>مقارنة بالتصنيف تفصيل</vt:lpstr>
      <vt:lpstr>التنفيذ</vt:lpstr>
      <vt:lpstr>'الجرائم العشر'!Print_Titles</vt:lpstr>
      <vt:lpstr>'جهة البلاغ'!Print_Titles</vt:lpstr>
      <vt:lpstr>'حسب التصرف'!Print_Titles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Talib Al Wahshi</dc:creator>
  <cp:lastModifiedBy>Hafeedha Nasser Abdullah Al-Siyabi</cp:lastModifiedBy>
  <cp:lastPrinted>2024-10-17T07:32:36Z</cp:lastPrinted>
  <dcterms:created xsi:type="dcterms:W3CDTF">2020-12-17T04:22:13Z</dcterms:created>
  <dcterms:modified xsi:type="dcterms:W3CDTF">2025-10-16T06:51:44Z</dcterms:modified>
</cp:coreProperties>
</file>